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u lieu Dung\Hoi thao KH 2019\"/>
    </mc:Choice>
  </mc:AlternateContent>
  <bookViews>
    <workbookView xWindow="480" yWindow="1365" windowWidth="11355" windowHeight="7440"/>
  </bookViews>
  <sheets>
    <sheet name="MAU" sheetId="33" r:id="rId1"/>
    <sheet name="tu cao xuống 17-18" sheetId="28" state="hidden" r:id="rId2"/>
    <sheet name="TONG HOP2016-2017" sheetId="9" state="hidden" r:id="rId3"/>
    <sheet name="TH2015-2016" sheetId="5" state="hidden" r:id="rId4"/>
    <sheet name="Từ cao xuống thấp2015-2016" sheetId="7" state="hidden" r:id="rId5"/>
    <sheet name="Sheet2" sheetId="2" state="hidden" r:id="rId6"/>
    <sheet name="Sheet3" sheetId="3" state="hidden" r:id="rId7"/>
  </sheets>
  <definedNames>
    <definedName name="_xlnm._FilterDatabase" localSheetId="3" hidden="1">'TH2015-2016'!$A$6:$F$58</definedName>
    <definedName name="_xlnm._FilterDatabase" localSheetId="1" hidden="1">'tu cao xuống 17-18'!$A$8:$G$52</definedName>
    <definedName name="_xlnm._FilterDatabase" localSheetId="4" hidden="1">'Từ cao xuống thấp2015-2016'!$A$7:$F$52</definedName>
    <definedName name="_xlnm.Print_Titles" localSheetId="3">'TH2015-2016'!$6:$6</definedName>
    <definedName name="_xlnm.Print_Titles" localSheetId="1">'tu cao xuống 17-18'!$7:$7</definedName>
    <definedName name="_xlnm.Print_Titles" localSheetId="4">'Từ cao xuống thấp2015-2016'!$7:$7</definedName>
  </definedNames>
  <calcPr calcId="162913"/>
</workbook>
</file>

<file path=xl/calcChain.xml><?xml version="1.0" encoding="utf-8"?>
<calcChain xmlns="http://schemas.openxmlformats.org/spreadsheetml/2006/main">
  <c r="E13" i="33" l="1"/>
  <c r="D13" i="33"/>
  <c r="E50" i="28"/>
  <c r="E47" i="28"/>
  <c r="E48" i="28"/>
  <c r="E49" i="28"/>
  <c r="E46" i="28"/>
  <c r="E38" i="28"/>
  <c r="E45" i="28"/>
  <c r="E44" i="28"/>
  <c r="C14" i="28"/>
  <c r="E14" i="28"/>
  <c r="D52" i="28"/>
  <c r="E43" i="28"/>
  <c r="E42" i="28"/>
  <c r="E41" i="28"/>
  <c r="E40" i="28"/>
  <c r="E39" i="28"/>
  <c r="E37" i="28"/>
  <c r="E36" i="28"/>
  <c r="E35" i="28"/>
  <c r="E34" i="28"/>
  <c r="E33" i="28"/>
  <c r="E32" i="28"/>
  <c r="E31" i="28"/>
  <c r="E30" i="28"/>
  <c r="C29" i="28"/>
  <c r="E29" i="28" s="1"/>
  <c r="C52" i="28"/>
  <c r="E28" i="28"/>
  <c r="E27" i="28"/>
  <c r="E26" i="28"/>
  <c r="E25" i="28"/>
  <c r="E24" i="28"/>
  <c r="E23" i="28"/>
  <c r="E22" i="28"/>
  <c r="E21" i="28"/>
  <c r="E20" i="28"/>
  <c r="E19" i="28"/>
  <c r="E18" i="28"/>
  <c r="E17" i="28"/>
  <c r="E16" i="28"/>
  <c r="E15" i="28"/>
  <c r="E13" i="28"/>
  <c r="E12" i="28"/>
  <c r="E11" i="28"/>
  <c r="E10" i="28"/>
  <c r="E9" i="28"/>
  <c r="C74" i="5"/>
  <c r="C44" i="9"/>
  <c r="C19" i="9"/>
  <c r="C7" i="9"/>
  <c r="C15" i="9"/>
  <c r="C43" i="9"/>
  <c r="D55" i="5"/>
  <c r="C56" i="5" s="1"/>
  <c r="C61" i="5"/>
  <c r="C69" i="5" s="1"/>
  <c r="C62" i="5"/>
  <c r="C66" i="5"/>
  <c r="A74" i="5"/>
  <c r="D11" i="7"/>
  <c r="D49" i="7"/>
  <c r="C50" i="7"/>
  <c r="E52" i="28" l="1"/>
</calcChain>
</file>

<file path=xl/comments1.xml><?xml version="1.0" encoding="utf-8"?>
<comments xmlns="http://schemas.openxmlformats.org/spreadsheetml/2006/main">
  <authors>
    <author>Admin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13H qhdn BÀO BSUNG THEM 8tr = 10tr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13H qhdn BÀO BSUNG THEM 8tr = 10tr</t>
        </r>
      </text>
    </comment>
  </commentList>
</comments>
</file>

<file path=xl/sharedStrings.xml><?xml version="1.0" encoding="utf-8"?>
<sst xmlns="http://schemas.openxmlformats.org/spreadsheetml/2006/main" count="469" uniqueCount="251">
  <si>
    <t>ĐƠN VỊ TÀI TRỢ</t>
  </si>
  <si>
    <t>GHI CHÚ</t>
  </si>
  <si>
    <t>P KẾ HOẠCH TÀI CHÍNH</t>
  </si>
  <si>
    <t>TRƯỜNG CAO ĐẲNG KỸ THUẬT LÝ TỰ TRỌNG</t>
  </si>
  <si>
    <t>PHÒNG KẾ HOẠCH TÀI CHÍNH</t>
  </si>
  <si>
    <t>*Khoa Công nghệ Cơ khí:</t>
  </si>
  <si>
    <t>STT</t>
  </si>
  <si>
    <t xml:space="preserve">*Khoa Công nghệ may thời trang </t>
  </si>
  <si>
    <t>Trung tâm Phát triển Công nghệ Công nghiệp và Tự động hóa (CITA)</t>
  </si>
  <si>
    <t>Công ty Điện lạnh Đại Việt</t>
  </si>
  <si>
    <t>Công ty Cổ phần Thang Máy Thiên Nam</t>
  </si>
  <si>
    <t>Công ty TNHH kinh doanh Thương mại Dịch vụ  Thuận Thành</t>
  </si>
  <si>
    <t>*Khoa Công nghệ Động lực:</t>
  </si>
  <si>
    <t>* Các doanh nghiệp tài trợ cho tất cả SVHS toàn trường</t>
  </si>
  <si>
    <t>Ngân hàng Thương mại Cổ phần Công thương VN Chi nhánh Thủ Thiêm</t>
  </si>
  <si>
    <t xml:space="preserve">đã chuyển khoản </t>
  </si>
  <si>
    <t>I</t>
  </si>
  <si>
    <t>Công ty TNHH An Việt Long</t>
  </si>
  <si>
    <t>Công ty TNHH Cơ Khí Duy Thịnh</t>
  </si>
  <si>
    <t>Công ty TNHH Cơ khí và nhựa Ngọc Hoa</t>
  </si>
  <si>
    <t>Công ty TNHH Ánh Thái Dương</t>
  </si>
  <si>
    <t>II</t>
  </si>
  <si>
    <t>III</t>
  </si>
  <si>
    <t>IV</t>
  </si>
  <si>
    <t>Công ty Savico Miền Nam</t>
  </si>
  <si>
    <t>Công ty Baby VT</t>
  </si>
  <si>
    <t>*Các doanh nghiệp tài trợ cho tất cả SVHS toàn trường</t>
  </si>
  <si>
    <t>Cục Hành chánh Quản trị II - Văn phòng Chính phủ</t>
  </si>
  <si>
    <t>Công ty Cổ phần KDTBCN - Nhà máy Quy chế 2</t>
  </si>
  <si>
    <t>Công ty Cổ phần DV Hợp tác Quốc tế (CICS)</t>
  </si>
  <si>
    <t>Công ty TNHH Thương mại Dịch vụ  Nhị Phân</t>
  </si>
  <si>
    <t>Trung tâm chăm sóc xe Ngọc Nghĩa Car care</t>
  </si>
  <si>
    <t>Công ty TNHH Hoàng Quốc</t>
  </si>
  <si>
    <t>chưa nộp tiền</t>
  </si>
  <si>
    <t>Công ty TNHH TM DV Bảo Long (Mitsubishi Bảo Long)</t>
  </si>
  <si>
    <t>Cty CX  Technology</t>
  </si>
  <si>
    <t>Cty TNHH MTV XL KT Điện cơ Mạnh Tín - Meteccons</t>
  </si>
  <si>
    <t xml:space="preserve">Phát trực tiếp </t>
  </si>
  <si>
    <t>Cty dây và cáp điện Daphaco</t>
  </si>
  <si>
    <t>HIỆN VẬT</t>
  </si>
  <si>
    <t>Đã phát thưởng</t>
  </si>
  <si>
    <t>Đã thực hiện</t>
  </si>
  <si>
    <t>DANH SÁCH CÁC ĐƠN VỊ TÀI TRỢ HỌC BỔNG CHO SV-HS 
NĂM HỌC 2015-2016</t>
  </si>
  <si>
    <t>Trung tâm Đào tạo và Sát hạch lái xe Trường CĐ Nghề GTVT TW3</t>
  </si>
  <si>
    <t>Công ty TNHH Asuzac</t>
  </si>
  <si>
    <t>HỌC BỔNG</t>
  </si>
  <si>
    <t>Công ty TNHH Sản xuất TM DV Xuất nhập khẩu Huyền Trân</t>
  </si>
  <si>
    <t>Ngày 18 tháng 11 năm 2015</t>
  </si>
  <si>
    <t>(đã thu trong ngày hội việc làm 19/9/2015)</t>
  </si>
  <si>
    <t>chưa chuyển tiền</t>
  </si>
  <si>
    <t>Công ty TNHH Một thành viên EPMT</t>
  </si>
  <si>
    <t>Công ty Intel Products Việt Nam</t>
  </si>
  <si>
    <t>Khoa Cơ khí</t>
  </si>
  <si>
    <t>Khoa CN May</t>
  </si>
  <si>
    <t>Khoa Động lực</t>
  </si>
  <si>
    <t>DN tài trợ cho trường</t>
  </si>
  <si>
    <t>Thiết bị dạy học 29,000 USD = 600.000.000</t>
  </si>
  <si>
    <t>Vật tư thực tập (Không báo trị giá)</t>
  </si>
  <si>
    <t>Công ty Điện lạnh Ngọc Bình</t>
  </si>
  <si>
    <t>Căn tin Mai Thị Ngọc Mai</t>
  </si>
  <si>
    <t>140 cuốn sách</t>
  </si>
  <si>
    <t>Công ty Cổ phần Cơ Điện lạnh (REE)</t>
  </si>
  <si>
    <t>DN tài trợ cho trường (6 nữ sinh kỹ thuật)</t>
  </si>
  <si>
    <t>Ngân hàng Nông nghiệp và Phát triển Nông thôn Việt nam - Chi nhánh Lý Thường Kiệt</t>
  </si>
  <si>
    <t>Công ty TNHH Xây dựng số 9 - Thành phố Thanh Hóa</t>
  </si>
  <si>
    <t>Công ty TNHH Tân Đông Đô</t>
  </si>
  <si>
    <t>Công ty TNHH Sản xuất Thương mại Dịch vụ Nguyên Khánh</t>
  </si>
  <si>
    <t>Công ty TNHH Minh Trường Tín</t>
  </si>
  <si>
    <t>472/T/K -18/11/2015</t>
  </si>
  <si>
    <t>DN tài trợ Khoa Điện - Điện tử; K Cơ Khí và Thư viện</t>
  </si>
  <si>
    <t>Công ty TNHH  Đầu Tư Xây dựng Trang trí nội thất Phú Hoàng Gia</t>
  </si>
  <si>
    <t>Khoa Điện - Điện tử</t>
  </si>
  <si>
    <t>Khoa Điện lạnh</t>
  </si>
  <si>
    <t>Công ty CP Kiến trúc Nội thất Sài Gòn Thành Lợi</t>
  </si>
  <si>
    <t>*Khoa Công nghệ Điện - Điện tử:</t>
  </si>
  <si>
    <t>*Khoa Công nghệ Điện lạnh</t>
  </si>
  <si>
    <t>V</t>
  </si>
  <si>
    <t>VI</t>
  </si>
  <si>
    <t>CK</t>
  </si>
  <si>
    <t>TỔNG CỘNG</t>
  </si>
  <si>
    <t>Công ty TNHH Tư vấn và XD Song Nguyễn</t>
  </si>
  <si>
    <t>Công ty TNHH Tư vấn ĐTư XD Phương Nam</t>
  </si>
  <si>
    <t>Công ty TNHH Tư vấn Thiết kế ĐTư XD A.T.C</t>
  </si>
  <si>
    <t>Ngày 19 tháng 11 năm 2015</t>
  </si>
  <si>
    <t>Công ty TNHH Khoa Đạt</t>
  </si>
  <si>
    <t>Đã thực hiện (30.000.000)</t>
  </si>
  <si>
    <t>(Tính đến 8 giờ 00 phút ngày 19/11/2015)</t>
  </si>
  <si>
    <t>(Tính đến 8giờ 00 phút ngày 19/11/2015)</t>
  </si>
  <si>
    <t>Ghi chú:</t>
  </si>
  <si>
    <t>tm</t>
  </si>
  <si>
    <t>phat tt</t>
  </si>
  <si>
    <t>ck</t>
  </si>
  <si>
    <t>Trong đó: - Đã nộp tiền mặt:</t>
  </si>
  <si>
    <t xml:space="preserve">                  -Chưa nộp tiền (đã đăng ký):</t>
  </si>
  <si>
    <t>1/ Tiền mặt:</t>
  </si>
  <si>
    <t>2/ Chuyển khoản:</t>
  </si>
  <si>
    <t>Trong đó: - Đã chuyển tiền :</t>
  </si>
  <si>
    <t xml:space="preserve">                  -Chưa chuyển tiền (đã đăng ký):</t>
  </si>
  <si>
    <t>3/ Đã phát thuởng trực tiếp</t>
  </si>
  <si>
    <t xml:space="preserve">TỔNG </t>
  </si>
  <si>
    <t>Công TNHH TM DVXD Kim Mã</t>
  </si>
  <si>
    <t>đã chuyển tiền</t>
  </si>
  <si>
    <t>19/11/2015</t>
  </si>
  <si>
    <t>18/11/2015</t>
  </si>
  <si>
    <t>17/11/2015</t>
  </si>
  <si>
    <t>DANH SÁCH CÁC ĐƠN VỊ TÀI TRỢ HỌC BỔNG CHO SV-HS 
NĂM HỌC 2016-2017</t>
  </si>
  <si>
    <t>Ngày      tháng     năm 2016</t>
  </si>
  <si>
    <t>*Khoa Nhiệt lạnh</t>
  </si>
  <si>
    <t>Công ty TNHH TMDV Cơ điện lạnh P&amp;M</t>
  </si>
  <si>
    <t>T/K/08055-29/8/16</t>
  </si>
  <si>
    <t>BC 543- 31/8/2016</t>
  </si>
  <si>
    <t xml:space="preserve">Công ty Đạt Vĩnh Tiến </t>
  </si>
  <si>
    <t>Công ty Cổ phần Cơ điện lạnh Đại Việt</t>
  </si>
  <si>
    <t>T/K/08060-31/8/16</t>
  </si>
  <si>
    <t>BC 543- 06/10/2016</t>
  </si>
  <si>
    <t>Công ty TNHH Điện Việt Nhật</t>
  </si>
  <si>
    <t>Công ty Cổ phần thang máy Thiên Nam</t>
  </si>
  <si>
    <t>T/K/10016-17/10/2016</t>
  </si>
  <si>
    <t>Công ty Cổ phần Dịch vụ Hợp tác Quốc tế (CICS)</t>
  </si>
  <si>
    <t xml:space="preserve">Công ty TNHH MTV Động cơ và Máy Nông Nghiệp Miền Nam </t>
  </si>
  <si>
    <t>hiện vật trị giá 17.266.000đ</t>
  </si>
  <si>
    <t>T/K/11008-05/11/2016</t>
  </si>
  <si>
    <t>Tổng giá trị hiện vật</t>
  </si>
  <si>
    <t>T/K/11019-09/11/2016</t>
  </si>
  <si>
    <t>Công ty TNHH Đầu tư Xây dựng Trang trí Nội thất Phú Hoàng Gia</t>
  </si>
  <si>
    <t>T/K/11021-10/11/2016</t>
  </si>
  <si>
    <t xml:space="preserve">Công ty TNHH Xây dựng Nội thất Thương mại Bình Minh </t>
  </si>
  <si>
    <t>T/K/11020-10/11/2016</t>
  </si>
  <si>
    <t>T/K/11023-10/11/2016</t>
  </si>
  <si>
    <t>Công ty TNHH Thương mại Dịch vụ Viễn Thông Nhị Phân</t>
  </si>
  <si>
    <t>Trung tâm Phát triển Công nghệ Công nghiệp và tự động hóa (CITA)</t>
  </si>
  <si>
    <t>Tổng giá trị hiện kim</t>
  </si>
  <si>
    <t>Công ty TNHH Kinh doanh Thương mại Dịch vụ Thuận Thành</t>
  </si>
  <si>
    <t>T/K/11024-14/11/2016</t>
  </si>
  <si>
    <t>T/K/11025-14/11/2016</t>
  </si>
  <si>
    <t>Công ty TNHH Thương mại Dịch vụ Xây dựng Minh Trường Tín</t>
  </si>
  <si>
    <t>T/K/11026-14/11/2016</t>
  </si>
  <si>
    <t>Tổ chức Asia Society for Social Improvement &amp; Sustainable Transformation (ASSIS) thông qua E.C.C.I (Philippines)</t>
  </si>
  <si>
    <t>hiện vật trị giá: 26.438 EUR (30.128,75 USD) tương đương= 660.994.646 đ</t>
  </si>
  <si>
    <t>T/K/11029-15/11/2016</t>
  </si>
  <si>
    <t>Công ty TNHH Thương mại Kỹ thuật An Lộc Phát</t>
  </si>
  <si>
    <t>T/K/11030-15/11/2016</t>
  </si>
  <si>
    <t>Công ty TNHH Chế tạo máy dược phẩm Tiến Tuấn</t>
  </si>
  <si>
    <t>BC543-   15/11/2016</t>
  </si>
  <si>
    <t>Công ty TNHH Sản xuất Thương mại Dịch vụ Xuất Nhập Khẩu Huyền Trân</t>
  </si>
  <si>
    <t>T/K/11031-15/11/2016</t>
  </si>
  <si>
    <t>Công ty TNHH Thương mại Dịch vụ Viễn Thông Thiên Tú</t>
  </si>
  <si>
    <t>T/K/11032-16/11/2016</t>
  </si>
  <si>
    <t>Đại học Arizona Hoa Kỳ (HEEAP)</t>
  </si>
  <si>
    <t>chưa chuyển khoản</t>
  </si>
  <si>
    <t>Công ty TĐK Machining Việt Nam</t>
  </si>
  <si>
    <t>Công ty TNHH Cơ Khí và Nhựa Ngọc Hoa</t>
  </si>
  <si>
    <t>T/K/11033-17/11/2016</t>
  </si>
  <si>
    <t>T/K/11034-17/11/2016</t>
  </si>
  <si>
    <t>T/K/11035-17/11/2016</t>
  </si>
  <si>
    <r>
      <t>Đợt 8</t>
    </r>
    <r>
      <rPr>
        <sz val="13"/>
        <rFont val="Times New Roman"/>
        <family val="1"/>
      </rPr>
      <t xml:space="preserve"> (tính đến 15 giờ 30 phút ngày 17 /11/2016)</t>
    </r>
  </si>
  <si>
    <t>Công ty Cổ phần NAKYCO</t>
  </si>
  <si>
    <t>BC548 - 16/11/2016</t>
  </si>
  <si>
    <t>Công ty TNHH Xây dựng Số 9 Tp.Thanh Hóa</t>
  </si>
  <si>
    <t>T/K/11038-21/11/2016</t>
  </si>
  <si>
    <t>T/K/11037-18/11/2016</t>
  </si>
  <si>
    <t>BC 543- 10/11/2016</t>
  </si>
  <si>
    <t>*Khoa Công nghệ Động Lực:</t>
  </si>
  <si>
    <t>Mobifone</t>
  </si>
  <si>
    <t>CK 543_T12/2016</t>
  </si>
  <si>
    <t>Công ty CP Au Too Word</t>
  </si>
  <si>
    <t>CK 543_T11/2016</t>
  </si>
  <si>
    <t>T/K/11024-10/11/2016</t>
  </si>
  <si>
    <t>T/K/11023-09/11/2017</t>
  </si>
  <si>
    <t>Công ty TDK Machining Việt Nam</t>
  </si>
  <si>
    <t>Công ty TNHH Lập Phúc</t>
  </si>
  <si>
    <t xml:space="preserve">DANH SÁCH CÁC ĐƠN VỊ TÀI TRỢ HỌC BỔNG CHO SV-HS 
NĂM HỌC 2017-2018 và LỄ 20/11/2017 </t>
  </si>
  <si>
    <t>Chưa chuyển tiền</t>
  </si>
  <si>
    <t>Công ty TNHH Đặng Hải Anh</t>
  </si>
  <si>
    <t>Công ty TNHH GREE Việt Nam</t>
  </si>
  <si>
    <t>Công ty TNHH MTV Xây lắp Kỹ thuật Điện cơ Mạnh Tín (Meteccons)</t>
  </si>
  <si>
    <t>Công ty Cổ phần Mepac</t>
  </si>
  <si>
    <t>Công ty Cổ phần Dây cáp điện Daphaco</t>
  </si>
  <si>
    <t>Công ty TNHH Xây dựng Cơ điện Duy An</t>
  </si>
  <si>
    <t>Công ty TNHH SX TM DV Cơ điện Hoàng Nguyên</t>
  </si>
  <si>
    <t>Công ty TNHH TM Kỹ thuật An Lộc Phát</t>
  </si>
  <si>
    <t>Công ty TNHH Thiết bị Điện công nghiệp Quân Phạm</t>
  </si>
  <si>
    <t>Tài trợ đã thực hiện phát vào đầu tháng 9/2017</t>
  </si>
  <si>
    <t>Công ty TNHH Isuzu Việt Nam</t>
  </si>
  <si>
    <t>Công ty TNHH Nhật Huy Khang</t>
  </si>
  <si>
    <t>Công ty TNHH Vĩnh Phát Motor</t>
  </si>
  <si>
    <t>Công ty TNHH KONE Việt Nam</t>
  </si>
  <si>
    <t>-Chưa chuyển tiền
-Học bổng cho SV dự án Thợ điện xanh 
(8.000.000 đ/suất x 100 suất)</t>
  </si>
  <si>
    <t>Công ty TNHH phát triển Cơ khí - Xây dựng - Thương mại Nghĩa Phát</t>
  </si>
  <si>
    <t>Công ty Schneider Electric 
(Schneider Electric Company)</t>
  </si>
  <si>
    <t>Ngân hàng Nông nghiệp và Phát triển Nông thôn Việt Nam</t>
  </si>
  <si>
    <t>Công ty TNHH Xây dựng Huy Phước</t>
  </si>
  <si>
    <t>T/K/11028 -14/11/2017</t>
  </si>
  <si>
    <t>Doanh nghiệp may Hoàng Lâm</t>
  </si>
  <si>
    <t>T/K/11029 -14/11/2017</t>
  </si>
  <si>
    <t>Đại học Bang Arizona Hoa kỳ
(Arizona State University)</t>
  </si>
  <si>
    <t>HIỆN KIM</t>
  </si>
  <si>
    <t xml:space="preserve">Tổng giá trị </t>
  </si>
  <si>
    <t>Công ty TNHH SX – TM – DV Nguyên Khánh</t>
  </si>
  <si>
    <t>Tài trợ 716m vải các loại</t>
  </si>
  <si>
    <t>Công ty TNHH TM - DV - SX Giang Thu</t>
  </si>
  <si>
    <t>Tài trợ 550m vải các loại</t>
  </si>
  <si>
    <t>TRƯỜNG CAO ĐẲNG LÝ TỰ TRỌNG TPHCM</t>
  </si>
  <si>
    <t>- Đã chuyển tiền ngày 15/11/17
- Học bổng cho SV khó khăn học giỏi</t>
  </si>
  <si>
    <t>Trung tâm Phát triển Công nghệ Công nghiệp và Tự Động Hóa (CITA)</t>
  </si>
  <si>
    <t>Công ty Cổ phần Điện Máy R.E.E</t>
  </si>
  <si>
    <t>T/K/11031 -15/11/2017</t>
  </si>
  <si>
    <t>Đã chuyển tiền 15/11/17</t>
  </si>
  <si>
    <t>Tài trợ máy bắn tia lửa điện</t>
  </si>
  <si>
    <t>Công ty Cổ phần May Bình Minh</t>
  </si>
  <si>
    <t>Tài trợ vải các loại</t>
  </si>
  <si>
    <t>Công ty TNHH Thương mại Dịch vụ Xuất Nhập Khẩu Huyền Trân</t>
  </si>
  <si>
    <t>Công ty Thể thao Phong Sơn</t>
  </si>
  <si>
    <t xml:space="preserve">Công ty Cổ phần Đầu tư Phát triển Liên Anh </t>
  </si>
  <si>
    <t>Công ty TNHH Toàn Á</t>
  </si>
  <si>
    <t>Công ty TNHH KONE Việt Nam
- KONE Vietnam Limited Liability Company- (KONE Vietnam LLC)</t>
  </si>
  <si>
    <t>T/HP/11003 -16/11/2017</t>
  </si>
  <si>
    <t>T/K/11034-16/11/2017</t>
  </si>
  <si>
    <t>Đã chuyển tiền 16/11/17</t>
  </si>
  <si>
    <t>Khoa Nhiệt lạnh</t>
  </si>
  <si>
    <t>Khoa Đ-Đtử</t>
  </si>
  <si>
    <t>Toàn trường</t>
  </si>
  <si>
    <t xml:space="preserve">Tài trợ 40 triệu (02 tủ bù 11/2016) </t>
  </si>
  <si>
    <t>Ngày  16 tháng 11 năm 2017</t>
  </si>
  <si>
    <t>Dự án thành lập trung tâm đào tạo thang máy
Dự án giai đoạn 1</t>
  </si>
  <si>
    <t>- Tài trợ vật tư, Chưa chuyển tiền</t>
  </si>
  <si>
    <t>- Tài trợ vật tư; Chưa chuyển tiền</t>
  </si>
  <si>
    <t>(Đã sắp xếp từ cao xuống thấp)</t>
  </si>
  <si>
    <t>TỔNG GIÁ TRỊ</t>
  </si>
  <si>
    <t>T/K/11035-16/11/2017</t>
  </si>
  <si>
    <t>Công ty Cổ phần Đầu tư Thương mại Dịch vụ Đại phương</t>
  </si>
  <si>
    <t>Công ty TNHH Tiến Bộ Sài Gòn</t>
  </si>
  <si>
    <t>T/K/11037 -16/11/2017</t>
  </si>
  <si>
    <t>Đợt 10 (tính đến 16 giờ 30 phút ngày 16 /11/2017)</t>
  </si>
  <si>
    <t>T/K/11038 -17/11/2017</t>
  </si>
  <si>
    <t>Công ty TNHH Tư vấn Đầu tư Xây dựng Phương Nam</t>
  </si>
  <si>
    <t>T/K/11039 -17/11/2017</t>
  </si>
  <si>
    <t>Công ty Phana</t>
  </si>
  <si>
    <t>T/K/11040 -17/11/2017</t>
  </si>
  <si>
    <t>Đã chuyển tiền 16/11/17 (NN548)</t>
  </si>
  <si>
    <t>DANH SÁCH CÁC ĐƠN VỊ TÀI TRỢ HỌC BỔNG CHO SV-HS 
NĂM HỌC 2019-2020 và LỄ 20/11/2019</t>
  </si>
  <si>
    <r>
      <t>Đợt …..</t>
    </r>
    <r>
      <rPr>
        <sz val="13"/>
        <rFont val="Times New Roman"/>
        <family val="1"/>
      </rPr>
      <t xml:space="preserve"> (tính đến ……….h ngày ……………...)</t>
    </r>
  </si>
  <si>
    <t>Ngày      tháng        năm 2019</t>
  </si>
  <si>
    <r>
      <rPr>
        <b/>
        <i/>
        <sz val="13"/>
        <rFont val="Times New Roman"/>
        <family val="1"/>
      </rPr>
      <t>Ghi chú:</t>
    </r>
    <r>
      <rPr>
        <i/>
        <sz val="13"/>
        <rFont val="Times New Roman"/>
        <family val="1"/>
      </rPr>
      <t xml:space="preserve"> Nếu tài trợ bằng hiện vật vui lòng báo cáo giá trị bằng tiền VNĐ</t>
    </r>
  </si>
  <si>
    <t>NGÀY NHẬN 
TÀI TRỢ</t>
  </si>
  <si>
    <t>TỔNG GIÁ TRỊ TÀI TRỢ:</t>
  </si>
  <si>
    <t>Hiệp hội Năng lượng Không biên giới (ESF), Pháp</t>
  </si>
  <si>
    <t>Công ty TNHH Liên doanh Saf - Viet</t>
  </si>
  <si>
    <t>Tập đoàn Sao Mai</t>
  </si>
  <si>
    <t>BAN GIÁM HIỆU</t>
  </si>
  <si>
    <t>334.629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</si>
</sst>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0"/>
      <name val="Arial"/>
    </font>
    <font>
      <sz val="10"/>
      <name val="Arial"/>
    </font>
    <font>
      <sz val="13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5"/>
      <name val="Times New Roman"/>
      <family val="1"/>
    </font>
    <font>
      <sz val="8"/>
      <name val="Arial"/>
      <family val="2"/>
    </font>
    <font>
      <b/>
      <sz val="16"/>
      <name val="Times New Roman"/>
      <family val="1"/>
    </font>
    <font>
      <sz val="11"/>
      <name val="Times New Roman"/>
      <family val="1"/>
    </font>
    <font>
      <sz val="13"/>
      <color indexed="10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Times New Roman"/>
      <family val="1"/>
      <charset val="163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2">
    <xf numFmtId="0" fontId="0" fillId="0" borderId="0" xfId="0"/>
    <xf numFmtId="0" fontId="2" fillId="0" borderId="0" xfId="0" applyFont="1"/>
    <xf numFmtId="0" fontId="2" fillId="0" borderId="1" xfId="0" applyFont="1" applyBorder="1"/>
    <xf numFmtId="3" fontId="2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3" fontId="3" fillId="0" borderId="1" xfId="0" applyNumberFormat="1" applyFont="1" applyBorder="1"/>
    <xf numFmtId="0" fontId="3" fillId="0" borderId="0" xfId="0" applyFont="1"/>
    <xf numFmtId="0" fontId="4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3" fontId="2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3" fontId="2" fillId="2" borderId="3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2" fillId="0" borderId="4" xfId="0" applyFont="1" applyBorder="1" applyAlignment="1"/>
    <xf numFmtId="0" fontId="2" fillId="0" borderId="1" xfId="0" applyFont="1" applyFill="1" applyBorder="1" applyAlignment="1">
      <alignment horizontal="right"/>
    </xf>
    <xf numFmtId="3" fontId="2" fillId="0" borderId="1" xfId="0" applyNumberFormat="1" applyFont="1" applyFill="1" applyBorder="1" applyAlignment="1">
      <alignment vertical="center"/>
    </xf>
    <xf numFmtId="3" fontId="3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3" fontId="2" fillId="0" borderId="5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wrapText="1"/>
    </xf>
    <xf numFmtId="0" fontId="2" fillId="0" borderId="6" xfId="0" applyFont="1" applyFill="1" applyBorder="1" applyAlignment="1">
      <alignment wrapText="1"/>
    </xf>
    <xf numFmtId="3" fontId="2" fillId="0" borderId="2" xfId="0" applyNumberFormat="1" applyFont="1" applyFill="1" applyBorder="1"/>
    <xf numFmtId="0" fontId="2" fillId="0" borderId="2" xfId="0" applyFont="1" applyFill="1" applyBorder="1" applyAlignment="1">
      <alignment horizontal="left" vertical="center" wrapText="1"/>
    </xf>
    <xf numFmtId="3" fontId="2" fillId="0" borderId="2" xfId="0" applyNumberFormat="1" applyFont="1" applyFill="1" applyBorder="1" applyAlignment="1">
      <alignment vertical="center"/>
    </xf>
    <xf numFmtId="0" fontId="2" fillId="0" borderId="7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3" fontId="2" fillId="0" borderId="7" xfId="0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3" fontId="2" fillId="0" borderId="3" xfId="0" applyNumberFormat="1" applyFont="1" applyFill="1" applyBorder="1" applyAlignment="1">
      <alignment vertical="center"/>
    </xf>
    <xf numFmtId="3" fontId="2" fillId="0" borderId="2" xfId="0" applyNumberFormat="1" applyFont="1" applyFill="1" applyBorder="1" applyAlignment="1">
      <alignment horizontal="righ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wrapText="1"/>
    </xf>
    <xf numFmtId="3" fontId="2" fillId="0" borderId="9" xfId="0" applyNumberFormat="1" applyFont="1" applyFill="1" applyBorder="1" applyAlignment="1">
      <alignment horizontal="right" vertical="center" wrapText="1"/>
    </xf>
    <xf numFmtId="3" fontId="2" fillId="0" borderId="10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wrapText="1"/>
    </xf>
    <xf numFmtId="3" fontId="2" fillId="3" borderId="2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3" fontId="2" fillId="3" borderId="3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/>
    <xf numFmtId="3" fontId="2" fillId="3" borderId="1" xfId="0" applyNumberFormat="1" applyFont="1" applyFill="1" applyBorder="1"/>
    <xf numFmtId="0" fontId="2" fillId="0" borderId="7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3" borderId="6" xfId="0" applyFont="1" applyFill="1" applyBorder="1"/>
    <xf numFmtId="3" fontId="2" fillId="0" borderId="11" xfId="0" applyNumberFormat="1" applyFont="1" applyFill="1" applyBorder="1" applyAlignment="1">
      <alignment vertical="center"/>
    </xf>
    <xf numFmtId="3" fontId="2" fillId="3" borderId="2" xfId="0" applyNumberFormat="1" applyFont="1" applyFill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3" fontId="2" fillId="0" borderId="1" xfId="0" applyNumberFormat="1" applyFont="1" applyFill="1" applyBorder="1"/>
    <xf numFmtId="0" fontId="2" fillId="4" borderId="1" xfId="0" applyFont="1" applyFill="1" applyBorder="1" applyAlignment="1">
      <alignment horizontal="right"/>
    </xf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wrapText="1"/>
    </xf>
    <xf numFmtId="3" fontId="2" fillId="4" borderId="2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2" fillId="0" borderId="0" xfId="0" quotePrefix="1" applyFont="1" applyFill="1"/>
    <xf numFmtId="3" fontId="2" fillId="0" borderId="3" xfId="0" applyNumberFormat="1" applyFont="1" applyFill="1" applyBorder="1" applyAlignment="1">
      <alignment horizontal="right" vertical="center" wrapText="1"/>
    </xf>
    <xf numFmtId="0" fontId="4" fillId="0" borderId="0" xfId="0" applyFont="1" applyFill="1"/>
    <xf numFmtId="0" fontId="3" fillId="0" borderId="0" xfId="0" applyFont="1" applyFill="1"/>
    <xf numFmtId="164" fontId="3" fillId="0" borderId="0" xfId="1" applyNumberFormat="1" applyFont="1" applyFill="1"/>
    <xf numFmtId="164" fontId="2" fillId="0" borderId="0" xfId="1" applyNumberFormat="1" applyFont="1" applyFill="1"/>
    <xf numFmtId="164" fontId="2" fillId="0" borderId="0" xfId="0" applyNumberFormat="1" applyFont="1" applyFill="1"/>
    <xf numFmtId="164" fontId="3" fillId="0" borderId="0" xfId="0" applyNumberFormat="1" applyFont="1" applyFill="1"/>
    <xf numFmtId="3" fontId="9" fillId="0" borderId="0" xfId="0" applyNumberFormat="1" applyFont="1" applyFill="1"/>
    <xf numFmtId="3" fontId="2" fillId="2" borderId="1" xfId="0" applyNumberFormat="1" applyFont="1" applyFill="1" applyBorder="1" applyAlignment="1">
      <alignment vertical="center"/>
    </xf>
    <xf numFmtId="3" fontId="2" fillId="2" borderId="1" xfId="0" applyNumberFormat="1" applyFont="1" applyFill="1" applyBorder="1"/>
    <xf numFmtId="3" fontId="2" fillId="2" borderId="11" xfId="0" applyNumberFormat="1" applyFont="1" applyFill="1" applyBorder="1" applyAlignment="1">
      <alignment horizontal="right" vertical="center" wrapText="1"/>
    </xf>
    <xf numFmtId="3" fontId="2" fillId="2" borderId="9" xfId="0" applyNumberFormat="1" applyFont="1" applyFill="1" applyBorder="1" applyAlignment="1">
      <alignment horizontal="right" vertical="center" wrapText="1"/>
    </xf>
    <xf numFmtId="3" fontId="2" fillId="2" borderId="10" xfId="0" applyNumberFormat="1" applyFont="1" applyFill="1" applyBorder="1" applyAlignment="1">
      <alignment horizontal="right" vertical="center" wrapText="1"/>
    </xf>
    <xf numFmtId="14" fontId="2" fillId="0" borderId="0" xfId="0" applyNumberFormat="1" applyFont="1" applyFill="1"/>
    <xf numFmtId="3" fontId="2" fillId="0" borderId="1" xfId="0" quotePrefix="1" applyNumberFormat="1" applyFont="1" applyBorder="1"/>
    <xf numFmtId="0" fontId="2" fillId="0" borderId="1" xfId="0" applyFont="1" applyBorder="1" applyAlignment="1">
      <alignment horizontal="left" wrapText="1"/>
    </xf>
    <xf numFmtId="3" fontId="2" fillId="0" borderId="1" xfId="0" applyNumberFormat="1" applyFont="1" applyBorder="1" applyAlignment="1">
      <alignment wrapText="1"/>
    </xf>
    <xf numFmtId="3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wrapText="1"/>
    </xf>
    <xf numFmtId="0" fontId="2" fillId="5" borderId="1" xfId="0" applyFont="1" applyFill="1" applyBorder="1" applyAlignment="1">
      <alignment horizontal="left" wrapText="1"/>
    </xf>
    <xf numFmtId="164" fontId="2" fillId="0" borderId="1" xfId="1" applyNumberFormat="1" applyFont="1" applyBorder="1"/>
    <xf numFmtId="0" fontId="2" fillId="0" borderId="13" xfId="0" applyFont="1" applyBorder="1"/>
    <xf numFmtId="164" fontId="3" fillId="0" borderId="1" xfId="1" applyNumberFormat="1" applyFont="1" applyBorder="1"/>
    <xf numFmtId="0" fontId="2" fillId="0" borderId="1" xfId="0" quotePrefix="1" applyFont="1" applyBorder="1" applyAlignment="1">
      <alignment wrapText="1"/>
    </xf>
    <xf numFmtId="0" fontId="2" fillId="0" borderId="13" xfId="0" applyFont="1" applyBorder="1" applyAlignment="1">
      <alignment wrapText="1"/>
    </xf>
    <xf numFmtId="164" fontId="2" fillId="0" borderId="0" xfId="0" applyNumberFormat="1" applyFont="1"/>
    <xf numFmtId="164" fontId="3" fillId="0" borderId="1" xfId="1" applyNumberFormat="1" applyFont="1" applyBorder="1" applyAlignment="1">
      <alignment horizontal="right"/>
    </xf>
    <xf numFmtId="3" fontId="2" fillId="5" borderId="1" xfId="0" applyNumberFormat="1" applyFont="1" applyFill="1" applyBorder="1"/>
    <xf numFmtId="3" fontId="2" fillId="5" borderId="1" xfId="0" quotePrefix="1" applyNumberFormat="1" applyFont="1" applyFill="1" applyBorder="1" applyAlignment="1">
      <alignment wrapText="1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3" fontId="2" fillId="0" borderId="1" xfId="0" quotePrefix="1" applyNumberFormat="1" applyFont="1" applyFill="1" applyBorder="1" applyAlignment="1">
      <alignment horizontal="left" vertical="center" wrapText="1"/>
    </xf>
    <xf numFmtId="0" fontId="3" fillId="6" borderId="1" xfId="0" applyFont="1" applyFill="1" applyBorder="1"/>
    <xf numFmtId="0" fontId="2" fillId="6" borderId="1" xfId="0" applyFont="1" applyFill="1" applyBorder="1" applyAlignment="1">
      <alignment wrapText="1"/>
    </xf>
    <xf numFmtId="3" fontId="2" fillId="6" borderId="1" xfId="0" quotePrefix="1" applyNumberFormat="1" applyFont="1" applyFill="1" applyBorder="1" applyAlignment="1">
      <alignment horizontal="left" vertical="center" wrapText="1"/>
    </xf>
    <xf numFmtId="0" fontId="2" fillId="6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/>
    </xf>
    <xf numFmtId="0" fontId="2" fillId="0" borderId="0" xfId="0" applyFont="1" applyBorder="1"/>
    <xf numFmtId="0" fontId="3" fillId="0" borderId="0" xfId="0" applyFont="1" applyBorder="1"/>
    <xf numFmtId="3" fontId="3" fillId="0" borderId="0" xfId="0" applyNumberFormat="1" applyFont="1" applyBorder="1"/>
    <xf numFmtId="3" fontId="2" fillId="0" borderId="0" xfId="0" applyNumberFormat="1" applyFont="1" applyBorder="1"/>
    <xf numFmtId="0" fontId="3" fillId="0" borderId="1" xfId="0" applyFont="1" applyBorder="1" applyAlignment="1">
      <alignment horizontal="center" wrapText="1"/>
    </xf>
    <xf numFmtId="0" fontId="14" fillId="6" borderId="1" xfId="0" applyFont="1" applyFill="1" applyBorder="1" applyAlignment="1">
      <alignment vertical="center" wrapText="1"/>
    </xf>
    <xf numFmtId="0" fontId="14" fillId="6" borderId="13" xfId="0" applyFont="1" applyFill="1" applyBorder="1" applyAlignment="1">
      <alignment vertical="center" wrapText="1"/>
    </xf>
    <xf numFmtId="3" fontId="2" fillId="0" borderId="1" xfId="0" applyNumberFormat="1" applyFont="1" applyBorder="1" applyAlignment="1">
      <alignment horizontal="right"/>
    </xf>
    <xf numFmtId="0" fontId="14" fillId="0" borderId="1" xfId="0" quotePrefix="1" applyFont="1" applyFill="1" applyBorder="1" applyAlignment="1">
      <alignment horizontal="right" vertical="center"/>
    </xf>
    <xf numFmtId="3" fontId="2" fillId="6" borderId="1" xfId="0" applyNumberFormat="1" applyFont="1" applyFill="1" applyBorder="1" applyAlignment="1">
      <alignment horizontal="right"/>
    </xf>
    <xf numFmtId="3" fontId="2" fillId="0" borderId="0" xfId="0" applyNumberFormat="1" applyFont="1" applyAlignment="1">
      <alignment horizontal="right" vertical="center"/>
    </xf>
    <xf numFmtId="3" fontId="2" fillId="6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Border="1" applyAlignment="1">
      <alignment vertical="center"/>
    </xf>
    <xf numFmtId="3" fontId="14" fillId="0" borderId="1" xfId="0" quotePrefix="1" applyNumberFormat="1" applyFont="1" applyFill="1" applyBorder="1" applyAlignment="1">
      <alignment horizontal="right" vertical="center"/>
    </xf>
    <xf numFmtId="14" fontId="2" fillId="0" borderId="1" xfId="0" applyNumberFormat="1" applyFont="1" applyBorder="1" applyAlignment="1">
      <alignment horizontal="center" vertical="center" wrapText="1"/>
    </xf>
    <xf numFmtId="14" fontId="2" fillId="6" borderId="1" xfId="0" applyNumberFormat="1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center" wrapText="1"/>
    </xf>
    <xf numFmtId="0" fontId="3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3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1</xdr:row>
      <xdr:rowOff>266700</xdr:rowOff>
    </xdr:from>
    <xdr:to>
      <xdr:col>1</xdr:col>
      <xdr:colOff>2143125</xdr:colOff>
      <xdr:row>1</xdr:row>
      <xdr:rowOff>266700</xdr:rowOff>
    </xdr:to>
    <xdr:sp macro="" textlink="">
      <xdr:nvSpPr>
        <xdr:cNvPr id="35868" name="Line 1"/>
        <xdr:cNvSpPr>
          <a:spLocks noChangeShapeType="1"/>
        </xdr:cNvSpPr>
      </xdr:nvSpPr>
      <xdr:spPr bwMode="auto">
        <a:xfrm>
          <a:off x="752475" y="476250"/>
          <a:ext cx="1828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838200</xdr:colOff>
      <xdr:row>2</xdr:row>
      <xdr:rowOff>38100</xdr:rowOff>
    </xdr:from>
    <xdr:to>
      <xdr:col>1</xdr:col>
      <xdr:colOff>2733675</xdr:colOff>
      <xdr:row>2</xdr:row>
      <xdr:rowOff>38100</xdr:rowOff>
    </xdr:to>
    <xdr:sp macro="" textlink="">
      <xdr:nvSpPr>
        <xdr:cNvPr id="30909" name="Line 1"/>
        <xdr:cNvSpPr>
          <a:spLocks noChangeShapeType="1"/>
        </xdr:cNvSpPr>
      </xdr:nvSpPr>
      <xdr:spPr bwMode="auto">
        <a:xfrm>
          <a:off x="1181100" y="4572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2</xdr:row>
      <xdr:rowOff>66675</xdr:rowOff>
    </xdr:from>
    <xdr:to>
      <xdr:col>1</xdr:col>
      <xdr:colOff>2162175</xdr:colOff>
      <xdr:row>2</xdr:row>
      <xdr:rowOff>66675</xdr:rowOff>
    </xdr:to>
    <xdr:sp macro="" textlink="">
      <xdr:nvSpPr>
        <xdr:cNvPr id="11916" name="Line 1"/>
        <xdr:cNvSpPr>
          <a:spLocks noChangeShapeType="1"/>
        </xdr:cNvSpPr>
      </xdr:nvSpPr>
      <xdr:spPr bwMode="auto">
        <a:xfrm>
          <a:off x="942975" y="485775"/>
          <a:ext cx="1828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333375</xdr:colOff>
      <xdr:row>2</xdr:row>
      <xdr:rowOff>66675</xdr:rowOff>
    </xdr:from>
    <xdr:to>
      <xdr:col>1</xdr:col>
      <xdr:colOff>2162175</xdr:colOff>
      <xdr:row>2</xdr:row>
      <xdr:rowOff>66675</xdr:rowOff>
    </xdr:to>
    <xdr:sp macro="" textlink="">
      <xdr:nvSpPr>
        <xdr:cNvPr id="11917" name="Line 1"/>
        <xdr:cNvSpPr>
          <a:spLocks noChangeShapeType="1"/>
        </xdr:cNvSpPr>
      </xdr:nvSpPr>
      <xdr:spPr bwMode="auto">
        <a:xfrm>
          <a:off x="942975" y="485775"/>
          <a:ext cx="1828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2</xdr:row>
      <xdr:rowOff>66675</xdr:rowOff>
    </xdr:from>
    <xdr:to>
      <xdr:col>1</xdr:col>
      <xdr:colOff>2162175</xdr:colOff>
      <xdr:row>2</xdr:row>
      <xdr:rowOff>66675</xdr:rowOff>
    </xdr:to>
    <xdr:sp macro="" textlink="">
      <xdr:nvSpPr>
        <xdr:cNvPr id="3803" name="Line 1"/>
        <xdr:cNvSpPr>
          <a:spLocks noChangeShapeType="1"/>
        </xdr:cNvSpPr>
      </xdr:nvSpPr>
      <xdr:spPr bwMode="auto">
        <a:xfrm>
          <a:off x="762000" y="485775"/>
          <a:ext cx="1828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47625</xdr:colOff>
      <xdr:row>24</xdr:row>
      <xdr:rowOff>76200</xdr:rowOff>
    </xdr:from>
    <xdr:to>
      <xdr:col>4</xdr:col>
      <xdr:colOff>95250</xdr:colOff>
      <xdr:row>25</xdr:row>
      <xdr:rowOff>161925</xdr:rowOff>
    </xdr:to>
    <xdr:sp macro="" textlink="">
      <xdr:nvSpPr>
        <xdr:cNvPr id="3804" name="AutoShape 8"/>
        <xdr:cNvSpPr>
          <a:spLocks/>
        </xdr:cNvSpPr>
      </xdr:nvSpPr>
      <xdr:spPr bwMode="auto">
        <a:xfrm>
          <a:off x="5514975" y="8039100"/>
          <a:ext cx="47625" cy="561975"/>
        </a:xfrm>
        <a:prstGeom prst="rightBrace">
          <a:avLst>
            <a:gd name="adj1" fmla="val 983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2</xdr:row>
      <xdr:rowOff>66675</xdr:rowOff>
    </xdr:from>
    <xdr:to>
      <xdr:col>1</xdr:col>
      <xdr:colOff>2162175</xdr:colOff>
      <xdr:row>2</xdr:row>
      <xdr:rowOff>66675</xdr:rowOff>
    </xdr:to>
    <xdr:sp macro="" textlink="">
      <xdr:nvSpPr>
        <xdr:cNvPr id="5486" name="Line 1"/>
        <xdr:cNvSpPr>
          <a:spLocks noChangeShapeType="1"/>
        </xdr:cNvSpPr>
      </xdr:nvSpPr>
      <xdr:spPr bwMode="auto">
        <a:xfrm>
          <a:off x="762000" y="485775"/>
          <a:ext cx="1828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D24" sqref="D24"/>
    </sheetView>
  </sheetViews>
  <sheetFormatPr defaultRowHeight="16.5" x14ac:dyDescent="0.25"/>
  <cols>
    <col min="1" max="1" width="6.5703125" style="1" customWidth="1"/>
    <col min="2" max="2" width="44.42578125" style="1" customWidth="1"/>
    <col min="3" max="3" width="21.7109375" style="1" customWidth="1"/>
    <col min="4" max="4" width="22.42578125" style="1" customWidth="1"/>
    <col min="5" max="5" width="23.5703125" style="1" customWidth="1"/>
    <col min="6" max="6" width="21.85546875" style="1" customWidth="1"/>
    <col min="7" max="7" width="9.140625" style="1"/>
    <col min="8" max="8" width="20" style="1" customWidth="1"/>
    <col min="9" max="16384" width="9.140625" style="1"/>
  </cols>
  <sheetData>
    <row r="1" spans="1:8" x14ac:dyDescent="0.25">
      <c r="A1" s="153" t="s">
        <v>202</v>
      </c>
      <c r="B1" s="153"/>
      <c r="C1" s="11"/>
    </row>
    <row r="2" spans="1:8" ht="37.5" customHeight="1" x14ac:dyDescent="0.25">
      <c r="A2" s="154" t="s">
        <v>249</v>
      </c>
      <c r="B2" s="155"/>
      <c r="C2" s="10"/>
    </row>
    <row r="4" spans="1:8" ht="39" customHeight="1" x14ac:dyDescent="0.3">
      <c r="A4" s="156" t="s">
        <v>240</v>
      </c>
      <c r="B4" s="156"/>
      <c r="C4" s="156"/>
      <c r="D4" s="156"/>
      <c r="E4" s="156"/>
      <c r="F4" s="156"/>
      <c r="G4" s="156"/>
      <c r="H4" s="156"/>
    </row>
    <row r="5" spans="1:8" ht="21.75" customHeight="1" x14ac:dyDescent="0.25">
      <c r="B5" s="157" t="s">
        <v>241</v>
      </c>
      <c r="C5" s="157"/>
      <c r="D5" s="158"/>
      <c r="E5" s="158"/>
      <c r="F5" s="158"/>
    </row>
    <row r="6" spans="1:8" ht="41.25" customHeight="1" x14ac:dyDescent="0.25">
      <c r="A6" s="15" t="s">
        <v>6</v>
      </c>
      <c r="B6" s="14" t="s">
        <v>0</v>
      </c>
      <c r="C6" s="140" t="s">
        <v>244</v>
      </c>
      <c r="D6" s="14" t="s">
        <v>196</v>
      </c>
      <c r="E6" s="14" t="s">
        <v>39</v>
      </c>
      <c r="F6" s="14" t="s">
        <v>1</v>
      </c>
    </row>
    <row r="7" spans="1:8" s="128" customFormat="1" hidden="1" x14ac:dyDescent="0.25">
      <c r="A7" s="126"/>
      <c r="B7" s="9"/>
      <c r="C7" s="9"/>
      <c r="D7" s="3"/>
      <c r="E7" s="127"/>
      <c r="F7" s="130"/>
      <c r="G7" s="129"/>
    </row>
    <row r="8" spans="1:8" s="128" customFormat="1" ht="30" hidden="1" customHeight="1" x14ac:dyDescent="0.25">
      <c r="A8" s="126"/>
      <c r="B8" s="9"/>
      <c r="C8" s="9"/>
      <c r="D8" s="3"/>
      <c r="E8" s="127"/>
      <c r="F8" s="130"/>
      <c r="G8" s="129"/>
    </row>
    <row r="9" spans="1:8" s="128" customFormat="1" ht="30" customHeight="1" x14ac:dyDescent="0.25">
      <c r="A9" s="126"/>
      <c r="B9" s="141" t="s">
        <v>246</v>
      </c>
      <c r="C9" s="150">
        <v>43476</v>
      </c>
      <c r="D9" s="143"/>
      <c r="E9" s="149">
        <v>98000000</v>
      </c>
      <c r="F9" s="130"/>
      <c r="G9" s="129"/>
    </row>
    <row r="10" spans="1:8" s="135" customFormat="1" ht="30" customHeight="1" x14ac:dyDescent="0.25">
      <c r="A10" s="131"/>
      <c r="B10" s="142" t="s">
        <v>247</v>
      </c>
      <c r="C10" s="151">
        <v>43805</v>
      </c>
      <c r="D10" s="145"/>
      <c r="E10" s="146">
        <v>8666891100</v>
      </c>
      <c r="F10" s="152" t="s">
        <v>250</v>
      </c>
      <c r="G10" s="134"/>
    </row>
    <row r="11" spans="1:8" s="135" customFormat="1" ht="30" customHeight="1" x14ac:dyDescent="0.25">
      <c r="A11" s="131"/>
      <c r="B11" s="142" t="s">
        <v>248</v>
      </c>
      <c r="C11" s="132"/>
      <c r="D11" s="147">
        <v>35000000</v>
      </c>
      <c r="E11" s="144"/>
      <c r="F11" s="133"/>
      <c r="G11" s="134"/>
    </row>
    <row r="12" spans="1:8" s="135" customFormat="1" ht="30" customHeight="1" x14ac:dyDescent="0.25">
      <c r="A12" s="131"/>
      <c r="B12" s="142"/>
      <c r="C12" s="132"/>
      <c r="D12" s="145"/>
      <c r="E12" s="144"/>
      <c r="F12" s="133"/>
      <c r="G12" s="134"/>
    </row>
    <row r="13" spans="1:8" ht="24.75" customHeight="1" x14ac:dyDescent="0.25">
      <c r="A13" s="2"/>
      <c r="B13" s="15" t="s">
        <v>245</v>
      </c>
      <c r="C13" s="4"/>
      <c r="D13" s="148">
        <f>SUM(D9:D12)</f>
        <v>35000000</v>
      </c>
      <c r="E13" s="148">
        <f>SUM(E9:E12)</f>
        <v>8764891100</v>
      </c>
      <c r="F13" s="3"/>
    </row>
    <row r="14" spans="1:8" ht="13.5" customHeight="1" x14ac:dyDescent="0.25">
      <c r="A14" s="136"/>
      <c r="B14" s="137"/>
      <c r="C14" s="137"/>
      <c r="D14" s="138"/>
      <c r="E14" s="138"/>
      <c r="F14" s="139"/>
    </row>
    <row r="15" spans="1:8" ht="14.25" customHeight="1" x14ac:dyDescent="0.25">
      <c r="A15" s="136"/>
      <c r="B15" s="137"/>
      <c r="C15" s="137"/>
      <c r="D15" s="138"/>
      <c r="E15" s="138"/>
      <c r="F15" s="139"/>
    </row>
    <row r="16" spans="1:8" ht="17.25" x14ac:dyDescent="0.3">
      <c r="E16" s="8" t="s">
        <v>242</v>
      </c>
    </row>
    <row r="17" spans="1:4" ht="21" customHeight="1" x14ac:dyDescent="0.25">
      <c r="A17" s="159" t="s">
        <v>243</v>
      </c>
      <c r="B17" s="159"/>
      <c r="C17" s="159"/>
      <c r="D17" s="159"/>
    </row>
    <row r="18" spans="1:4" x14ac:dyDescent="0.25">
      <c r="A18" s="159"/>
      <c r="B18" s="159"/>
      <c r="C18" s="159"/>
      <c r="D18" s="159"/>
    </row>
  </sheetData>
  <mergeCells count="5">
    <mergeCell ref="A1:B1"/>
    <mergeCell ref="A2:B2"/>
    <mergeCell ref="A4:H4"/>
    <mergeCell ref="B5:F5"/>
    <mergeCell ref="A17:D18"/>
  </mergeCells>
  <pageMargins left="0.2" right="0.2" top="0.5" bottom="0.5" header="0.5" footer="0.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55"/>
  <sheetViews>
    <sheetView topLeftCell="A43" workbookViewId="0">
      <selection activeCell="B52" sqref="B52"/>
    </sheetView>
  </sheetViews>
  <sheetFormatPr defaultRowHeight="16.5" x14ac:dyDescent="0.25"/>
  <cols>
    <col min="1" max="1" width="5.140625" style="1" customWidth="1"/>
    <col min="2" max="2" width="41.7109375" style="1" customWidth="1"/>
    <col min="3" max="3" width="17.42578125" style="1" customWidth="1"/>
    <col min="4" max="5" width="19" style="1" customWidth="1"/>
    <col min="6" max="6" width="40.85546875" style="1" customWidth="1"/>
    <col min="7" max="7" width="19.140625" style="1" hidden="1" customWidth="1"/>
    <col min="8" max="16384" width="9.140625" style="1"/>
  </cols>
  <sheetData>
    <row r="1" spans="1:7" x14ac:dyDescent="0.25">
      <c r="A1" s="153" t="s">
        <v>202</v>
      </c>
      <c r="B1" s="153"/>
      <c r="C1" s="153"/>
    </row>
    <row r="2" spans="1:7" x14ac:dyDescent="0.25">
      <c r="A2" s="160" t="s">
        <v>4</v>
      </c>
      <c r="B2" s="160"/>
      <c r="C2" s="160"/>
    </row>
    <row r="4" spans="1:7" ht="42" customHeight="1" x14ac:dyDescent="0.3">
      <c r="A4" s="161" t="s">
        <v>171</v>
      </c>
      <c r="B4" s="161"/>
      <c r="C4" s="161"/>
      <c r="D4" s="161"/>
      <c r="E4" s="161"/>
      <c r="F4" s="161"/>
    </row>
    <row r="5" spans="1:7" x14ac:dyDescent="0.25">
      <c r="A5" s="160" t="s">
        <v>233</v>
      </c>
      <c r="B5" s="160"/>
      <c r="C5" s="160"/>
      <c r="D5" s="160"/>
      <c r="E5" s="160"/>
      <c r="F5" s="160"/>
    </row>
    <row r="6" spans="1:7" x14ac:dyDescent="0.25">
      <c r="A6" s="157" t="s">
        <v>227</v>
      </c>
      <c r="B6" s="157"/>
      <c r="C6" s="157"/>
      <c r="D6" s="157"/>
      <c r="E6" s="157"/>
      <c r="F6" s="157"/>
    </row>
    <row r="7" spans="1:7" ht="21" customHeight="1" x14ac:dyDescent="0.25">
      <c r="A7" s="5" t="s">
        <v>6</v>
      </c>
      <c r="B7" s="5" t="s">
        <v>0</v>
      </c>
      <c r="C7" s="5" t="s">
        <v>196</v>
      </c>
      <c r="D7" s="5" t="s">
        <v>39</v>
      </c>
      <c r="E7" s="5" t="s">
        <v>228</v>
      </c>
      <c r="F7" s="5" t="s">
        <v>1</v>
      </c>
      <c r="G7" s="5"/>
    </row>
    <row r="8" spans="1:7" x14ac:dyDescent="0.25">
      <c r="A8" s="2"/>
      <c r="B8" s="2"/>
      <c r="C8" s="2"/>
      <c r="D8" s="2"/>
      <c r="E8" s="2"/>
      <c r="F8" s="2"/>
      <c r="G8" s="2"/>
    </row>
    <row r="9" spans="1:7" ht="49.5" x14ac:dyDescent="0.25">
      <c r="A9" s="2">
        <v>1</v>
      </c>
      <c r="B9" s="9" t="s">
        <v>215</v>
      </c>
      <c r="C9" s="117">
        <v>0</v>
      </c>
      <c r="D9" s="117">
        <v>15000000000</v>
      </c>
      <c r="E9" s="117">
        <f t="shared" ref="E9:E45" si="0">C9+D9</f>
        <v>15000000000</v>
      </c>
      <c r="F9" s="9" t="s">
        <v>224</v>
      </c>
      <c r="G9" s="2" t="s">
        <v>221</v>
      </c>
    </row>
    <row r="10" spans="1:7" ht="49.5" x14ac:dyDescent="0.25">
      <c r="A10" s="118">
        <v>2</v>
      </c>
      <c r="B10" s="121" t="s">
        <v>189</v>
      </c>
      <c r="C10" s="117">
        <v>800000000</v>
      </c>
      <c r="D10" s="117">
        <v>0</v>
      </c>
      <c r="E10" s="117">
        <f t="shared" si="0"/>
        <v>800000000</v>
      </c>
      <c r="F10" s="9" t="s">
        <v>187</v>
      </c>
      <c r="G10" s="2" t="s">
        <v>221</v>
      </c>
    </row>
    <row r="11" spans="1:7" x14ac:dyDescent="0.25">
      <c r="A11" s="2">
        <v>3</v>
      </c>
      <c r="B11" s="9" t="s">
        <v>170</v>
      </c>
      <c r="C11" s="117">
        <v>0</v>
      </c>
      <c r="D11" s="117">
        <v>200000000</v>
      </c>
      <c r="E11" s="117">
        <f t="shared" si="0"/>
        <v>200000000</v>
      </c>
      <c r="F11" s="9" t="s">
        <v>208</v>
      </c>
      <c r="G11" s="2" t="s">
        <v>52</v>
      </c>
    </row>
    <row r="12" spans="1:7" ht="33" x14ac:dyDescent="0.25">
      <c r="A12" s="118">
        <v>4</v>
      </c>
      <c r="B12" s="9" t="s">
        <v>176</v>
      </c>
      <c r="C12" s="117">
        <v>70000000</v>
      </c>
      <c r="D12" s="117">
        <v>0</v>
      </c>
      <c r="E12" s="117">
        <f t="shared" si="0"/>
        <v>70000000</v>
      </c>
      <c r="F12" s="9" t="s">
        <v>182</v>
      </c>
      <c r="G12" s="2" t="s">
        <v>220</v>
      </c>
    </row>
    <row r="13" spans="1:7" ht="33" x14ac:dyDescent="0.25">
      <c r="A13" s="2">
        <v>5</v>
      </c>
      <c r="B13" s="9" t="s">
        <v>177</v>
      </c>
      <c r="C13" s="117">
        <v>50000000</v>
      </c>
      <c r="D13" s="117">
        <v>0</v>
      </c>
      <c r="E13" s="117">
        <f t="shared" si="0"/>
        <v>50000000</v>
      </c>
      <c r="F13" s="9" t="s">
        <v>182</v>
      </c>
      <c r="G13" s="2" t="s">
        <v>220</v>
      </c>
    </row>
    <row r="14" spans="1:7" x14ac:dyDescent="0.25">
      <c r="A14" s="118">
        <v>6</v>
      </c>
      <c r="B14" s="13" t="s">
        <v>173</v>
      </c>
      <c r="C14" s="117">
        <f>2000000+8000000</f>
        <v>10000000</v>
      </c>
      <c r="D14" s="117">
        <v>40000000</v>
      </c>
      <c r="E14" s="117">
        <f t="shared" si="0"/>
        <v>50000000</v>
      </c>
      <c r="F14" s="120" t="s">
        <v>225</v>
      </c>
      <c r="G14" s="2" t="s">
        <v>219</v>
      </c>
    </row>
    <row r="15" spans="1:7" ht="33" x14ac:dyDescent="0.25">
      <c r="A15" s="2">
        <v>7</v>
      </c>
      <c r="B15" s="121" t="s">
        <v>181</v>
      </c>
      <c r="C15" s="117">
        <v>0</v>
      </c>
      <c r="D15" s="117">
        <v>40000000</v>
      </c>
      <c r="E15" s="117">
        <f t="shared" si="0"/>
        <v>40000000</v>
      </c>
      <c r="F15" s="9" t="s">
        <v>222</v>
      </c>
      <c r="G15" s="2" t="s">
        <v>220</v>
      </c>
    </row>
    <row r="16" spans="1:7" ht="33" x14ac:dyDescent="0.25">
      <c r="A16" s="118">
        <v>8</v>
      </c>
      <c r="B16" s="9" t="s">
        <v>195</v>
      </c>
      <c r="C16" s="117">
        <v>39000000</v>
      </c>
      <c r="D16" s="117">
        <v>0</v>
      </c>
      <c r="E16" s="117">
        <f t="shared" si="0"/>
        <v>39000000</v>
      </c>
      <c r="F16" s="9" t="s">
        <v>172</v>
      </c>
      <c r="G16" s="2" t="s">
        <v>221</v>
      </c>
    </row>
    <row r="17" spans="1:7" x14ac:dyDescent="0.25">
      <c r="A17" s="2">
        <v>9</v>
      </c>
      <c r="B17" s="9" t="s">
        <v>17</v>
      </c>
      <c r="C17" s="117">
        <v>30000000</v>
      </c>
      <c r="D17" s="117">
        <v>0</v>
      </c>
      <c r="E17" s="117">
        <f t="shared" si="0"/>
        <v>30000000</v>
      </c>
      <c r="F17" s="9" t="s">
        <v>167</v>
      </c>
      <c r="G17" s="2" t="s">
        <v>52</v>
      </c>
    </row>
    <row r="18" spans="1:7" ht="33" x14ac:dyDescent="0.25">
      <c r="A18" s="118">
        <v>10</v>
      </c>
      <c r="B18" s="9" t="s">
        <v>186</v>
      </c>
      <c r="C18" s="117">
        <v>30000000</v>
      </c>
      <c r="D18" s="117">
        <v>0</v>
      </c>
      <c r="E18" s="117">
        <f t="shared" si="0"/>
        <v>30000000</v>
      </c>
      <c r="F18" s="9" t="s">
        <v>203</v>
      </c>
      <c r="G18" s="2" t="s">
        <v>221</v>
      </c>
    </row>
    <row r="19" spans="1:7" ht="33" x14ac:dyDescent="0.25">
      <c r="A19" s="2">
        <v>11</v>
      </c>
      <c r="B19" s="9" t="s">
        <v>190</v>
      </c>
      <c r="C19" s="117">
        <v>30000000</v>
      </c>
      <c r="D19" s="117">
        <v>0</v>
      </c>
      <c r="E19" s="117">
        <f t="shared" si="0"/>
        <v>30000000</v>
      </c>
      <c r="F19" s="9" t="s">
        <v>172</v>
      </c>
      <c r="G19" s="2" t="s">
        <v>221</v>
      </c>
    </row>
    <row r="20" spans="1:7" ht="33" x14ac:dyDescent="0.25">
      <c r="A20" s="118">
        <v>12</v>
      </c>
      <c r="B20" s="9" t="s">
        <v>204</v>
      </c>
      <c r="C20" s="117">
        <v>30000000</v>
      </c>
      <c r="D20" s="117">
        <v>0</v>
      </c>
      <c r="E20" s="117">
        <f t="shared" si="0"/>
        <v>30000000</v>
      </c>
      <c r="F20" s="9" t="s">
        <v>207</v>
      </c>
      <c r="G20" s="2" t="s">
        <v>221</v>
      </c>
    </row>
    <row r="21" spans="1:7" x14ac:dyDescent="0.25">
      <c r="A21" s="2">
        <v>13</v>
      </c>
      <c r="B21" s="9" t="s">
        <v>200</v>
      </c>
      <c r="C21" s="117">
        <v>0</v>
      </c>
      <c r="D21" s="117">
        <v>27000000</v>
      </c>
      <c r="E21" s="117">
        <f t="shared" si="0"/>
        <v>27000000</v>
      </c>
      <c r="F21" s="9" t="s">
        <v>201</v>
      </c>
      <c r="G21" s="2" t="s">
        <v>53</v>
      </c>
    </row>
    <row r="22" spans="1:7" ht="33" x14ac:dyDescent="0.25">
      <c r="A22" s="118">
        <v>14</v>
      </c>
      <c r="B22" s="9" t="s">
        <v>198</v>
      </c>
      <c r="C22" s="117">
        <v>0</v>
      </c>
      <c r="D22" s="117">
        <v>25000000</v>
      </c>
      <c r="E22" s="117">
        <f t="shared" si="0"/>
        <v>25000000</v>
      </c>
      <c r="F22" s="9" t="s">
        <v>199</v>
      </c>
      <c r="G22" s="2" t="s">
        <v>53</v>
      </c>
    </row>
    <row r="23" spans="1:7" x14ac:dyDescent="0.25">
      <c r="A23" s="2">
        <v>15</v>
      </c>
      <c r="B23" s="9" t="s">
        <v>169</v>
      </c>
      <c r="C23" s="117">
        <v>20000000</v>
      </c>
      <c r="D23" s="117">
        <v>0</v>
      </c>
      <c r="E23" s="117">
        <f t="shared" si="0"/>
        <v>20000000</v>
      </c>
      <c r="F23" s="9" t="s">
        <v>172</v>
      </c>
      <c r="G23" s="2" t="s">
        <v>52</v>
      </c>
    </row>
    <row r="24" spans="1:7" ht="33" x14ac:dyDescent="0.25">
      <c r="A24" s="118">
        <v>16</v>
      </c>
      <c r="B24" s="9" t="s">
        <v>175</v>
      </c>
      <c r="C24" s="117">
        <v>20000000</v>
      </c>
      <c r="D24" s="117">
        <v>0</v>
      </c>
      <c r="E24" s="117">
        <f t="shared" si="0"/>
        <v>20000000</v>
      </c>
      <c r="F24" s="9" t="s">
        <v>182</v>
      </c>
      <c r="G24" s="2" t="s">
        <v>220</v>
      </c>
    </row>
    <row r="25" spans="1:7" ht="33" x14ac:dyDescent="0.25">
      <c r="A25" s="2">
        <v>17</v>
      </c>
      <c r="B25" s="9" t="s">
        <v>188</v>
      </c>
      <c r="C25" s="117">
        <v>20000000</v>
      </c>
      <c r="D25" s="117">
        <v>0</v>
      </c>
      <c r="E25" s="117">
        <f t="shared" si="0"/>
        <v>20000000</v>
      </c>
      <c r="F25" s="9" t="s">
        <v>172</v>
      </c>
      <c r="G25" s="2" t="s">
        <v>221</v>
      </c>
    </row>
    <row r="26" spans="1:7" x14ac:dyDescent="0.25">
      <c r="A26" s="118">
        <v>18</v>
      </c>
      <c r="B26" s="9" t="s">
        <v>191</v>
      </c>
      <c r="C26" s="117">
        <v>20000000</v>
      </c>
      <c r="D26" s="117">
        <v>0</v>
      </c>
      <c r="E26" s="117">
        <f t="shared" si="0"/>
        <v>20000000</v>
      </c>
      <c r="F26" s="9" t="s">
        <v>192</v>
      </c>
      <c r="G26" s="2" t="s">
        <v>221</v>
      </c>
    </row>
    <row r="27" spans="1:7" x14ac:dyDescent="0.25">
      <c r="A27" s="2">
        <v>19</v>
      </c>
      <c r="B27" s="9" t="s">
        <v>214</v>
      </c>
      <c r="C27" s="117">
        <v>20000000</v>
      </c>
      <c r="D27" s="117">
        <v>0</v>
      </c>
      <c r="E27" s="117">
        <f t="shared" si="0"/>
        <v>20000000</v>
      </c>
      <c r="F27" s="9" t="s">
        <v>172</v>
      </c>
      <c r="G27" s="2" t="s">
        <v>221</v>
      </c>
    </row>
    <row r="28" spans="1:7" x14ac:dyDescent="0.25">
      <c r="A28" s="118">
        <v>20</v>
      </c>
      <c r="B28" s="9" t="s">
        <v>209</v>
      </c>
      <c r="C28" s="117">
        <v>0</v>
      </c>
      <c r="D28" s="117">
        <v>15000000</v>
      </c>
      <c r="E28" s="117">
        <f t="shared" si="0"/>
        <v>15000000</v>
      </c>
      <c r="F28" s="9" t="s">
        <v>210</v>
      </c>
      <c r="G28" s="2" t="s">
        <v>53</v>
      </c>
    </row>
    <row r="29" spans="1:7" x14ac:dyDescent="0.25">
      <c r="A29" s="2">
        <v>21</v>
      </c>
      <c r="B29" s="13" t="s">
        <v>174</v>
      </c>
      <c r="C29" s="117">
        <f>2000000+8000000</f>
        <v>10000000</v>
      </c>
      <c r="D29" s="117">
        <v>10000000</v>
      </c>
      <c r="E29" s="117">
        <f t="shared" si="0"/>
        <v>20000000</v>
      </c>
      <c r="F29" s="120" t="s">
        <v>226</v>
      </c>
      <c r="G29" s="2" t="s">
        <v>219</v>
      </c>
    </row>
    <row r="30" spans="1:7" x14ac:dyDescent="0.25">
      <c r="A30" s="118">
        <v>22</v>
      </c>
      <c r="B30" s="9" t="s">
        <v>185</v>
      </c>
      <c r="C30" s="117">
        <v>10000000</v>
      </c>
      <c r="D30" s="117">
        <v>0</v>
      </c>
      <c r="E30" s="117">
        <f t="shared" si="0"/>
        <v>10000000</v>
      </c>
      <c r="F30" s="9" t="s">
        <v>172</v>
      </c>
      <c r="G30" s="2" t="s">
        <v>54</v>
      </c>
    </row>
    <row r="31" spans="1:7" ht="33" x14ac:dyDescent="0.25">
      <c r="A31" s="2">
        <v>23</v>
      </c>
      <c r="B31" s="9" t="s">
        <v>178</v>
      </c>
      <c r="C31" s="117">
        <v>10000000</v>
      </c>
      <c r="D31" s="117">
        <v>0</v>
      </c>
      <c r="E31" s="117">
        <f t="shared" si="0"/>
        <v>10000000</v>
      </c>
      <c r="F31" s="9" t="s">
        <v>182</v>
      </c>
      <c r="G31" s="2" t="s">
        <v>220</v>
      </c>
    </row>
    <row r="32" spans="1:7" ht="33" x14ac:dyDescent="0.25">
      <c r="A32" s="118">
        <v>24</v>
      </c>
      <c r="B32" s="9" t="s">
        <v>179</v>
      </c>
      <c r="C32" s="117">
        <v>10000000</v>
      </c>
      <c r="D32" s="117">
        <v>0</v>
      </c>
      <c r="E32" s="117">
        <f t="shared" si="0"/>
        <v>10000000</v>
      </c>
      <c r="F32" s="9" t="s">
        <v>182</v>
      </c>
      <c r="G32" s="2" t="s">
        <v>220</v>
      </c>
    </row>
    <row r="33" spans="1:7" ht="33" x14ac:dyDescent="0.25">
      <c r="A33" s="2">
        <v>25</v>
      </c>
      <c r="B33" s="9" t="s">
        <v>180</v>
      </c>
      <c r="C33" s="117">
        <v>10000000</v>
      </c>
      <c r="D33" s="117">
        <v>0</v>
      </c>
      <c r="E33" s="117">
        <f t="shared" si="0"/>
        <v>10000000</v>
      </c>
      <c r="F33" s="9" t="s">
        <v>172</v>
      </c>
      <c r="G33" s="2" t="s">
        <v>220</v>
      </c>
    </row>
    <row r="34" spans="1:7" x14ac:dyDescent="0.25">
      <c r="A34" s="118">
        <v>26</v>
      </c>
      <c r="B34" s="9" t="s">
        <v>184</v>
      </c>
      <c r="C34" s="117">
        <v>10000000</v>
      </c>
      <c r="D34" s="117">
        <v>0</v>
      </c>
      <c r="E34" s="117">
        <f t="shared" si="0"/>
        <v>10000000</v>
      </c>
      <c r="F34" s="9" t="s">
        <v>216</v>
      </c>
      <c r="G34" s="2" t="s">
        <v>221</v>
      </c>
    </row>
    <row r="35" spans="1:7" x14ac:dyDescent="0.25">
      <c r="A35" s="2">
        <v>27</v>
      </c>
      <c r="B35" s="9" t="s">
        <v>193</v>
      </c>
      <c r="C35" s="117">
        <v>10000000</v>
      </c>
      <c r="D35" s="117">
        <v>0</v>
      </c>
      <c r="E35" s="117">
        <f t="shared" si="0"/>
        <v>10000000</v>
      </c>
      <c r="F35" s="9" t="s">
        <v>194</v>
      </c>
      <c r="G35" s="2" t="s">
        <v>221</v>
      </c>
    </row>
    <row r="36" spans="1:7" x14ac:dyDescent="0.25">
      <c r="A36" s="118">
        <v>28</v>
      </c>
      <c r="B36" s="9" t="s">
        <v>212</v>
      </c>
      <c r="C36" s="117">
        <v>10000000</v>
      </c>
      <c r="D36" s="117">
        <v>0</v>
      </c>
      <c r="E36" s="117">
        <f t="shared" si="0"/>
        <v>10000000</v>
      </c>
      <c r="F36" s="9" t="s">
        <v>172</v>
      </c>
      <c r="G36" s="2" t="s">
        <v>221</v>
      </c>
    </row>
    <row r="37" spans="1:7" ht="33" x14ac:dyDescent="0.25">
      <c r="A37" s="2">
        <v>29</v>
      </c>
      <c r="B37" s="9" t="s">
        <v>211</v>
      </c>
      <c r="C37" s="117">
        <v>10000000</v>
      </c>
      <c r="D37" s="117">
        <v>0</v>
      </c>
      <c r="E37" s="117">
        <f t="shared" si="0"/>
        <v>10000000</v>
      </c>
      <c r="F37" s="9" t="s">
        <v>217</v>
      </c>
      <c r="G37" s="2" t="s">
        <v>221</v>
      </c>
    </row>
    <row r="38" spans="1:7" x14ac:dyDescent="0.25">
      <c r="A38" s="118">
        <v>30</v>
      </c>
      <c r="B38" s="17" t="s">
        <v>112</v>
      </c>
      <c r="C38" s="117">
        <v>10000000</v>
      </c>
      <c r="D38" s="3"/>
      <c r="E38" s="117">
        <f t="shared" si="0"/>
        <v>10000000</v>
      </c>
      <c r="F38" s="3" t="s">
        <v>172</v>
      </c>
    </row>
    <row r="39" spans="1:7" x14ac:dyDescent="0.25">
      <c r="A39" s="2">
        <v>31</v>
      </c>
      <c r="B39" s="9" t="s">
        <v>183</v>
      </c>
      <c r="C39" s="117">
        <v>5000000</v>
      </c>
      <c r="D39" s="117">
        <v>0</v>
      </c>
      <c r="E39" s="117">
        <f t="shared" si="0"/>
        <v>5000000</v>
      </c>
      <c r="F39" s="9" t="s">
        <v>167</v>
      </c>
      <c r="G39" s="2" t="s">
        <v>54</v>
      </c>
    </row>
    <row r="40" spans="1:7" ht="33" x14ac:dyDescent="0.25">
      <c r="A40" s="118">
        <v>32</v>
      </c>
      <c r="B40" s="9" t="s">
        <v>213</v>
      </c>
      <c r="C40" s="117">
        <v>5000000</v>
      </c>
      <c r="D40" s="117">
        <v>0</v>
      </c>
      <c r="E40" s="117">
        <f t="shared" si="0"/>
        <v>5000000</v>
      </c>
      <c r="F40" s="9" t="s">
        <v>218</v>
      </c>
      <c r="G40" s="2" t="s">
        <v>221</v>
      </c>
    </row>
    <row r="41" spans="1:7" ht="33" x14ac:dyDescent="0.25">
      <c r="A41" s="2">
        <v>33</v>
      </c>
      <c r="B41" s="9" t="s">
        <v>151</v>
      </c>
      <c r="C41" s="117">
        <v>4000000</v>
      </c>
      <c r="D41" s="117">
        <v>0</v>
      </c>
      <c r="E41" s="117">
        <f t="shared" si="0"/>
        <v>4000000</v>
      </c>
      <c r="F41" s="9" t="s">
        <v>172</v>
      </c>
      <c r="G41" s="2" t="s">
        <v>52</v>
      </c>
    </row>
    <row r="42" spans="1:7" x14ac:dyDescent="0.25">
      <c r="A42" s="118">
        <v>34</v>
      </c>
      <c r="B42" s="112" t="s">
        <v>65</v>
      </c>
      <c r="C42" s="117">
        <v>3000000</v>
      </c>
      <c r="D42" s="117">
        <v>0</v>
      </c>
      <c r="E42" s="117">
        <f t="shared" si="0"/>
        <v>3000000</v>
      </c>
      <c r="F42" s="113" t="s">
        <v>229</v>
      </c>
      <c r="G42" s="2" t="s">
        <v>221</v>
      </c>
    </row>
    <row r="43" spans="1:7" ht="33" x14ac:dyDescent="0.25">
      <c r="A43" s="2">
        <v>35</v>
      </c>
      <c r="B43" s="9" t="s">
        <v>124</v>
      </c>
      <c r="C43" s="117">
        <v>3000000</v>
      </c>
      <c r="D43" s="117">
        <v>0</v>
      </c>
      <c r="E43" s="117">
        <f t="shared" si="0"/>
        <v>3000000</v>
      </c>
      <c r="F43" s="9" t="s">
        <v>168</v>
      </c>
      <c r="G43" s="2" t="s">
        <v>221</v>
      </c>
    </row>
    <row r="44" spans="1:7" x14ac:dyDescent="0.25">
      <c r="A44" s="118">
        <v>36</v>
      </c>
      <c r="B44" s="9" t="s">
        <v>205</v>
      </c>
      <c r="C44" s="117">
        <v>2000000</v>
      </c>
      <c r="D44" s="117">
        <v>0</v>
      </c>
      <c r="E44" s="117">
        <f t="shared" si="0"/>
        <v>2000000</v>
      </c>
      <c r="F44" s="9" t="s">
        <v>206</v>
      </c>
      <c r="G44" s="2" t="s">
        <v>219</v>
      </c>
    </row>
    <row r="45" spans="1:7" ht="33" x14ac:dyDescent="0.25">
      <c r="A45" s="2">
        <v>37</v>
      </c>
      <c r="B45" s="112" t="s">
        <v>230</v>
      </c>
      <c r="C45" s="3">
        <v>2000000</v>
      </c>
      <c r="D45" s="117">
        <v>0</v>
      </c>
      <c r="E45" s="117">
        <f t="shared" si="0"/>
        <v>2000000</v>
      </c>
      <c r="F45" s="9" t="s">
        <v>218</v>
      </c>
    </row>
    <row r="46" spans="1:7" x14ac:dyDescent="0.25">
      <c r="A46" s="118">
        <v>38</v>
      </c>
      <c r="B46" s="116" t="s">
        <v>231</v>
      </c>
      <c r="C46" s="124">
        <v>5000000</v>
      </c>
      <c r="D46" s="124"/>
      <c r="E46" s="124">
        <f>SUM(C46:D46)</f>
        <v>5000000</v>
      </c>
      <c r="F46" s="125" t="s">
        <v>232</v>
      </c>
    </row>
    <row r="47" spans="1:7" ht="33" x14ac:dyDescent="0.25">
      <c r="A47" s="2">
        <v>39</v>
      </c>
      <c r="B47" s="116" t="s">
        <v>126</v>
      </c>
      <c r="C47" s="124">
        <v>3000000</v>
      </c>
      <c r="D47" s="124"/>
      <c r="E47" s="124">
        <f>SUM(C47:D47)</f>
        <v>3000000</v>
      </c>
      <c r="F47" s="125" t="s">
        <v>234</v>
      </c>
    </row>
    <row r="48" spans="1:7" ht="33" x14ac:dyDescent="0.25">
      <c r="A48" s="118">
        <v>40</v>
      </c>
      <c r="B48" s="116" t="s">
        <v>235</v>
      </c>
      <c r="C48" s="124">
        <v>3000000</v>
      </c>
      <c r="D48" s="124"/>
      <c r="E48" s="124">
        <f>SUM(C48:D48)</f>
        <v>3000000</v>
      </c>
      <c r="F48" s="125" t="s">
        <v>236</v>
      </c>
    </row>
    <row r="49" spans="1:7" x14ac:dyDescent="0.25">
      <c r="A49" s="2">
        <v>41</v>
      </c>
      <c r="B49" s="116" t="s">
        <v>237</v>
      </c>
      <c r="C49" s="124">
        <v>5000000</v>
      </c>
      <c r="D49" s="124"/>
      <c r="E49" s="124">
        <f>SUM(C49:D49)</f>
        <v>5000000</v>
      </c>
      <c r="F49" s="125" t="s">
        <v>238</v>
      </c>
    </row>
    <row r="50" spans="1:7" ht="33" x14ac:dyDescent="0.25">
      <c r="A50" s="118">
        <v>42</v>
      </c>
      <c r="B50" s="116" t="s">
        <v>132</v>
      </c>
      <c r="C50" s="124">
        <v>10000000</v>
      </c>
      <c r="D50" s="124"/>
      <c r="E50" s="124">
        <f>SUM(C50:D50)</f>
        <v>10000000</v>
      </c>
      <c r="F50" s="125" t="s">
        <v>239</v>
      </c>
    </row>
    <row r="51" spans="1:7" x14ac:dyDescent="0.25">
      <c r="A51" s="2"/>
      <c r="B51" s="112"/>
      <c r="C51" s="3"/>
      <c r="D51" s="117"/>
      <c r="E51" s="117"/>
      <c r="F51" s="9"/>
    </row>
    <row r="52" spans="1:7" ht="54.75" customHeight="1" x14ac:dyDescent="0.25">
      <c r="A52" s="2"/>
      <c r="B52" s="115" t="s">
        <v>197</v>
      </c>
      <c r="C52" s="119">
        <f>SUM(C9:C51)</f>
        <v>1339000000</v>
      </c>
      <c r="D52" s="119">
        <f>SUM(D9:D51)</f>
        <v>15357000000</v>
      </c>
      <c r="E52" s="123">
        <f>SUM(E9:E51)</f>
        <v>16696000000</v>
      </c>
      <c r="F52" s="9"/>
      <c r="G52" s="2"/>
    </row>
    <row r="53" spans="1:7" x14ac:dyDescent="0.25">
      <c r="E53" s="122"/>
    </row>
    <row r="54" spans="1:7" x14ac:dyDescent="0.25">
      <c r="D54" s="162" t="s">
        <v>223</v>
      </c>
      <c r="E54" s="162"/>
      <c r="F54" s="162"/>
    </row>
    <row r="55" spans="1:7" x14ac:dyDescent="0.25">
      <c r="D55" s="160" t="s">
        <v>2</v>
      </c>
      <c r="E55" s="160"/>
      <c r="F55" s="160"/>
    </row>
  </sheetData>
  <autoFilter ref="A8:G52">
    <sortState ref="A9:G44">
      <sortCondition descending="1" ref="E8:E44"/>
    </sortState>
  </autoFilter>
  <mergeCells count="7">
    <mergeCell ref="D55:F55"/>
    <mergeCell ref="A1:C1"/>
    <mergeCell ref="A2:C2"/>
    <mergeCell ref="A4:F4"/>
    <mergeCell ref="A5:F5"/>
    <mergeCell ref="A6:F6"/>
    <mergeCell ref="D54:F54"/>
  </mergeCells>
  <pageMargins left="0.2" right="0.2" top="0.5" bottom="0.5" header="0.3" footer="0.3"/>
  <pageSetup paperSize="9" orientation="landscape" r:id="rId1"/>
  <headerFooter>
    <oddFooter>&amp;C&amp;P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opLeftCell="A20" workbookViewId="0">
      <selection activeCell="B52" sqref="B52"/>
    </sheetView>
  </sheetViews>
  <sheetFormatPr defaultRowHeight="16.5" x14ac:dyDescent="0.25"/>
  <cols>
    <col min="1" max="1" width="9.140625" style="1"/>
    <col min="2" max="2" width="48.42578125" style="1" customWidth="1"/>
    <col min="3" max="3" width="14.140625" style="1" customWidth="1"/>
    <col min="4" max="4" width="26" style="1" customWidth="1"/>
    <col min="5" max="16384" width="9.140625" style="1"/>
  </cols>
  <sheetData>
    <row r="1" spans="1:5" x14ac:dyDescent="0.25">
      <c r="A1" s="153" t="s">
        <v>3</v>
      </c>
      <c r="B1" s="153"/>
    </row>
    <row r="2" spans="1:5" x14ac:dyDescent="0.25">
      <c r="A2" s="160" t="s">
        <v>4</v>
      </c>
      <c r="B2" s="160"/>
    </row>
    <row r="4" spans="1:5" ht="39" customHeight="1" x14ac:dyDescent="0.3">
      <c r="B4" s="156" t="s">
        <v>105</v>
      </c>
      <c r="C4" s="156"/>
      <c r="D4" s="156"/>
      <c r="E4" s="156"/>
    </row>
    <row r="5" spans="1:5" ht="21.75" customHeight="1" x14ac:dyDescent="0.25">
      <c r="B5" s="157" t="s">
        <v>155</v>
      </c>
      <c r="C5" s="158"/>
      <c r="D5" s="158"/>
    </row>
    <row r="6" spans="1:5" ht="24.75" customHeight="1" x14ac:dyDescent="0.25">
      <c r="A6" s="2" t="s">
        <v>6</v>
      </c>
      <c r="B6" s="5" t="s">
        <v>0</v>
      </c>
      <c r="C6" s="5" t="s">
        <v>45</v>
      </c>
      <c r="D6" s="5" t="s">
        <v>1</v>
      </c>
    </row>
    <row r="7" spans="1:5" ht="24.75" customHeight="1" x14ac:dyDescent="0.25">
      <c r="A7" s="4" t="s">
        <v>16</v>
      </c>
      <c r="B7" s="4" t="s">
        <v>5</v>
      </c>
      <c r="C7" s="6">
        <f>SUM(C8:C11)</f>
        <v>74000000</v>
      </c>
      <c r="D7" s="114"/>
    </row>
    <row r="8" spans="1:5" ht="24.75" customHeight="1" x14ac:dyDescent="0.25">
      <c r="A8" s="4"/>
      <c r="B8" s="2" t="s">
        <v>17</v>
      </c>
      <c r="C8" s="3">
        <v>30000000</v>
      </c>
      <c r="D8" s="111" t="s">
        <v>152</v>
      </c>
    </row>
    <row r="9" spans="1:5" ht="24.75" customHeight="1" x14ac:dyDescent="0.25">
      <c r="A9" s="4"/>
      <c r="B9" s="2" t="s">
        <v>150</v>
      </c>
      <c r="C9" s="3">
        <v>20000000</v>
      </c>
      <c r="D9" s="3" t="s">
        <v>153</v>
      </c>
    </row>
    <row r="10" spans="1:5" ht="24.75" customHeight="1" x14ac:dyDescent="0.25">
      <c r="A10" s="2"/>
      <c r="B10" s="2" t="s">
        <v>151</v>
      </c>
      <c r="C10" s="3">
        <v>4000000</v>
      </c>
      <c r="D10" s="3" t="s">
        <v>154</v>
      </c>
    </row>
    <row r="11" spans="1:5" ht="24.75" customHeight="1" x14ac:dyDescent="0.25">
      <c r="A11" s="4"/>
      <c r="B11" s="2" t="s">
        <v>156</v>
      </c>
      <c r="C11" s="3">
        <v>20000000</v>
      </c>
      <c r="D11" s="111" t="s">
        <v>157</v>
      </c>
    </row>
    <row r="12" spans="1:5" ht="24.75" customHeight="1" x14ac:dyDescent="0.25">
      <c r="A12" s="4" t="s">
        <v>16</v>
      </c>
      <c r="B12" s="4" t="s">
        <v>162</v>
      </c>
      <c r="C12" s="6"/>
      <c r="D12" s="114">
        <v>17266000</v>
      </c>
    </row>
    <row r="13" spans="1:5" ht="33" customHeight="1" x14ac:dyDescent="0.25">
      <c r="A13" s="2"/>
      <c r="B13" s="112" t="s">
        <v>119</v>
      </c>
      <c r="C13" s="3"/>
      <c r="D13" s="113" t="s">
        <v>120</v>
      </c>
    </row>
    <row r="14" spans="1:5" x14ac:dyDescent="0.25">
      <c r="A14" s="2"/>
      <c r="B14" s="112"/>
      <c r="C14" s="3"/>
      <c r="D14" s="113"/>
    </row>
    <row r="15" spans="1:5" ht="24.75" customHeight="1" x14ac:dyDescent="0.25">
      <c r="A15" s="4" t="s">
        <v>21</v>
      </c>
      <c r="B15" s="4" t="s">
        <v>107</v>
      </c>
      <c r="C15" s="6">
        <f>SUM(C16:C17)</f>
        <v>15000000</v>
      </c>
      <c r="D15" s="3"/>
    </row>
    <row r="16" spans="1:5" x14ac:dyDescent="0.25">
      <c r="A16" s="4"/>
      <c r="B16" s="2" t="s">
        <v>108</v>
      </c>
      <c r="C16" s="3">
        <v>5000000</v>
      </c>
      <c r="D16" s="3" t="s">
        <v>109</v>
      </c>
    </row>
    <row r="17" spans="1:4" x14ac:dyDescent="0.25">
      <c r="A17" s="4"/>
      <c r="B17" s="2" t="s">
        <v>112</v>
      </c>
      <c r="C17" s="3">
        <v>10000000</v>
      </c>
      <c r="D17" s="3" t="s">
        <v>113</v>
      </c>
    </row>
    <row r="18" spans="1:4" x14ac:dyDescent="0.25">
      <c r="A18" s="2"/>
      <c r="B18" s="2"/>
      <c r="C18" s="3"/>
      <c r="D18" s="3"/>
    </row>
    <row r="19" spans="1:4" ht="31.5" customHeight="1" x14ac:dyDescent="0.25">
      <c r="A19" s="4" t="s">
        <v>22</v>
      </c>
      <c r="B19" s="115" t="s">
        <v>26</v>
      </c>
      <c r="C19" s="6">
        <f>SUM(C21:C42)</f>
        <v>245500000</v>
      </c>
      <c r="D19" s="114">
        <v>660994646</v>
      </c>
    </row>
    <row r="20" spans="1:4" ht="66" x14ac:dyDescent="0.25">
      <c r="A20" s="2"/>
      <c r="B20" s="9" t="s">
        <v>137</v>
      </c>
      <c r="C20" s="3"/>
      <c r="D20" s="113" t="s">
        <v>138</v>
      </c>
    </row>
    <row r="21" spans="1:4" x14ac:dyDescent="0.25">
      <c r="A21" s="2"/>
      <c r="B21" s="2" t="s">
        <v>111</v>
      </c>
      <c r="C21" s="3">
        <v>10000000</v>
      </c>
      <c r="D21" s="3" t="s">
        <v>110</v>
      </c>
    </row>
    <row r="22" spans="1:4" x14ac:dyDescent="0.25">
      <c r="A22" s="2"/>
      <c r="B22" s="2" t="s">
        <v>115</v>
      </c>
      <c r="C22" s="3">
        <v>2000000</v>
      </c>
      <c r="D22" s="3" t="s">
        <v>114</v>
      </c>
    </row>
    <row r="23" spans="1:4" x14ac:dyDescent="0.25">
      <c r="A23" s="2"/>
      <c r="B23" s="2" t="s">
        <v>116</v>
      </c>
      <c r="C23" s="3">
        <v>3000000</v>
      </c>
      <c r="D23" s="3" t="s">
        <v>117</v>
      </c>
    </row>
    <row r="24" spans="1:4" x14ac:dyDescent="0.25">
      <c r="A24" s="2"/>
      <c r="B24" s="2" t="s">
        <v>118</v>
      </c>
      <c r="C24" s="3">
        <v>2000000</v>
      </c>
      <c r="D24" s="111" t="s">
        <v>121</v>
      </c>
    </row>
    <row r="25" spans="1:4" ht="32.25" customHeight="1" x14ac:dyDescent="0.25">
      <c r="A25" s="2"/>
      <c r="B25" s="112" t="s">
        <v>130</v>
      </c>
      <c r="C25" s="3">
        <v>15000000</v>
      </c>
      <c r="D25" s="111" t="s">
        <v>123</v>
      </c>
    </row>
    <row r="26" spans="1:4" ht="33" x14ac:dyDescent="0.25">
      <c r="A26" s="2"/>
      <c r="B26" s="112" t="s">
        <v>126</v>
      </c>
      <c r="C26" s="3">
        <v>1500000</v>
      </c>
      <c r="D26" s="3" t="s">
        <v>127</v>
      </c>
    </row>
    <row r="27" spans="1:4" ht="30.75" customHeight="1" x14ac:dyDescent="0.25">
      <c r="A27" s="2"/>
      <c r="B27" s="112" t="s">
        <v>124</v>
      </c>
      <c r="C27" s="3">
        <v>4000000</v>
      </c>
      <c r="D27" s="3" t="s">
        <v>125</v>
      </c>
    </row>
    <row r="28" spans="1:4" x14ac:dyDescent="0.25">
      <c r="A28" s="2"/>
      <c r="B28" s="2" t="s">
        <v>65</v>
      </c>
      <c r="C28" s="3">
        <v>5000000</v>
      </c>
      <c r="D28" s="3" t="s">
        <v>128</v>
      </c>
    </row>
    <row r="29" spans="1:4" ht="30.75" customHeight="1" x14ac:dyDescent="0.25">
      <c r="A29" s="2"/>
      <c r="B29" s="112" t="s">
        <v>129</v>
      </c>
      <c r="C29" s="3">
        <v>5000000</v>
      </c>
      <c r="D29" s="3" t="s">
        <v>161</v>
      </c>
    </row>
    <row r="30" spans="1:4" ht="34.5" customHeight="1" x14ac:dyDescent="0.25">
      <c r="A30" s="2"/>
      <c r="B30" s="112" t="s">
        <v>132</v>
      </c>
      <c r="C30" s="3">
        <v>5000000</v>
      </c>
      <c r="D30" s="111" t="s">
        <v>133</v>
      </c>
    </row>
    <row r="31" spans="1:4" x14ac:dyDescent="0.25">
      <c r="A31" s="2"/>
      <c r="B31" s="112" t="s">
        <v>59</v>
      </c>
      <c r="C31" s="3">
        <v>2000000</v>
      </c>
      <c r="D31" s="3" t="s">
        <v>134</v>
      </c>
    </row>
    <row r="32" spans="1:4" ht="34.5" customHeight="1" x14ac:dyDescent="0.25">
      <c r="A32" s="2"/>
      <c r="B32" s="112" t="s">
        <v>135</v>
      </c>
      <c r="C32" s="3">
        <v>2000000</v>
      </c>
      <c r="D32" s="3" t="s">
        <v>136</v>
      </c>
    </row>
    <row r="33" spans="1:4" x14ac:dyDescent="0.25">
      <c r="A33" s="2"/>
      <c r="B33" s="48" t="s">
        <v>25</v>
      </c>
      <c r="C33" s="3">
        <v>5000000</v>
      </c>
      <c r="D33" s="113" t="s">
        <v>139</v>
      </c>
    </row>
    <row r="34" spans="1:4" ht="34.5" customHeight="1" x14ac:dyDescent="0.25">
      <c r="A34" s="2"/>
      <c r="B34" s="112" t="s">
        <v>140</v>
      </c>
      <c r="C34" s="3">
        <v>10000000</v>
      </c>
      <c r="D34" s="111" t="s">
        <v>141</v>
      </c>
    </row>
    <row r="35" spans="1:4" ht="34.5" customHeight="1" x14ac:dyDescent="0.25">
      <c r="A35" s="2"/>
      <c r="B35" s="112" t="s">
        <v>144</v>
      </c>
      <c r="C35" s="3">
        <v>5000000</v>
      </c>
      <c r="D35" s="111" t="s">
        <v>145</v>
      </c>
    </row>
    <row r="36" spans="1:4" ht="33" x14ac:dyDescent="0.25">
      <c r="A36" s="2"/>
      <c r="B36" s="112" t="s">
        <v>142</v>
      </c>
      <c r="C36" s="3">
        <v>50000000</v>
      </c>
      <c r="D36" s="3" t="s">
        <v>143</v>
      </c>
    </row>
    <row r="37" spans="1:4" ht="34.5" customHeight="1" x14ac:dyDescent="0.25">
      <c r="A37" s="2"/>
      <c r="B37" s="112" t="s">
        <v>146</v>
      </c>
      <c r="C37" s="3">
        <v>10000000</v>
      </c>
      <c r="D37" s="111" t="s">
        <v>147</v>
      </c>
    </row>
    <row r="38" spans="1:4" ht="34.5" customHeight="1" x14ac:dyDescent="0.25">
      <c r="A38" s="2"/>
      <c r="B38" s="112" t="s">
        <v>148</v>
      </c>
      <c r="C38" s="3">
        <v>39000000</v>
      </c>
      <c r="D38" s="111" t="s">
        <v>149</v>
      </c>
    </row>
    <row r="39" spans="1:4" ht="18.75" customHeight="1" x14ac:dyDescent="0.25">
      <c r="A39" s="2"/>
      <c r="B39" s="112" t="s">
        <v>20</v>
      </c>
      <c r="C39" s="3">
        <v>10000000</v>
      </c>
      <c r="D39" s="3" t="s">
        <v>160</v>
      </c>
    </row>
    <row r="40" spans="1:4" ht="18.75" customHeight="1" x14ac:dyDescent="0.25">
      <c r="A40" s="2"/>
      <c r="B40" s="112" t="s">
        <v>158</v>
      </c>
      <c r="C40" s="3">
        <v>5000000</v>
      </c>
      <c r="D40" s="3" t="s">
        <v>159</v>
      </c>
    </row>
    <row r="41" spans="1:4" ht="18.75" customHeight="1" x14ac:dyDescent="0.25">
      <c r="A41" s="2"/>
      <c r="B41" s="112" t="s">
        <v>165</v>
      </c>
      <c r="C41" s="3">
        <v>5000000</v>
      </c>
      <c r="D41" s="3" t="s">
        <v>166</v>
      </c>
    </row>
    <row r="42" spans="1:4" x14ac:dyDescent="0.25">
      <c r="A42" s="2"/>
      <c r="B42" s="48" t="s">
        <v>163</v>
      </c>
      <c r="C42" s="3">
        <v>50000000</v>
      </c>
      <c r="D42" s="3" t="s">
        <v>164</v>
      </c>
    </row>
    <row r="43" spans="1:4" ht="24.75" customHeight="1" x14ac:dyDescent="0.25">
      <c r="A43" s="2"/>
      <c r="B43" s="4" t="s">
        <v>131</v>
      </c>
      <c r="C43" s="6">
        <f>C19+C15+C7</f>
        <v>334500000</v>
      </c>
      <c r="D43" s="3"/>
    </row>
    <row r="44" spans="1:4" ht="24.75" customHeight="1" x14ac:dyDescent="0.25">
      <c r="A44" s="2"/>
      <c r="B44" s="4" t="s">
        <v>122</v>
      </c>
      <c r="C44" s="6">
        <f>D12+D19</f>
        <v>678260646</v>
      </c>
      <c r="D44" s="3"/>
    </row>
    <row r="45" spans="1:4" ht="17.25" x14ac:dyDescent="0.3">
      <c r="C45" s="8" t="s">
        <v>106</v>
      </c>
    </row>
    <row r="46" spans="1:4" x14ac:dyDescent="0.25">
      <c r="C46" s="7" t="s">
        <v>2</v>
      </c>
    </row>
  </sheetData>
  <mergeCells count="4">
    <mergeCell ref="A1:B1"/>
    <mergeCell ref="A2:B2"/>
    <mergeCell ref="B4:E4"/>
    <mergeCell ref="B5:D5"/>
  </mergeCells>
  <pageMargins left="0.2" right="0.2" top="0.5" bottom="0.5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opLeftCell="A27" workbookViewId="0">
      <selection activeCell="B52" sqref="B52"/>
    </sheetView>
  </sheetViews>
  <sheetFormatPr defaultRowHeight="16.5" x14ac:dyDescent="0.25"/>
  <cols>
    <col min="1" max="1" width="6.42578125" style="39" customWidth="1"/>
    <col min="2" max="2" width="44.5703125" style="39" customWidth="1"/>
    <col min="3" max="3" width="16.5703125" style="39" customWidth="1"/>
    <col min="4" max="4" width="14.42578125" style="39" customWidth="1"/>
    <col min="5" max="5" width="19.5703125" style="39" customWidth="1"/>
    <col min="6" max="6" width="9.140625" style="39"/>
    <col min="7" max="7" width="13" style="39" bestFit="1" customWidth="1"/>
    <col min="8" max="16384" width="9.140625" style="39"/>
  </cols>
  <sheetData>
    <row r="1" spans="1:6" x14ac:dyDescent="0.25">
      <c r="A1" s="167" t="s">
        <v>3</v>
      </c>
      <c r="B1" s="167"/>
      <c r="C1" s="82"/>
    </row>
    <row r="2" spans="1:6" x14ac:dyDescent="0.25">
      <c r="A2" s="166" t="s">
        <v>4</v>
      </c>
      <c r="B2" s="166"/>
      <c r="C2" s="83"/>
    </row>
    <row r="4" spans="1:6" ht="39" customHeight="1" x14ac:dyDescent="0.3">
      <c r="B4" s="165" t="s">
        <v>42</v>
      </c>
      <c r="C4" s="165"/>
      <c r="D4" s="165"/>
      <c r="E4" s="165"/>
    </row>
    <row r="5" spans="1:6" ht="21.75" customHeight="1" x14ac:dyDescent="0.25">
      <c r="B5" s="168" t="s">
        <v>86</v>
      </c>
      <c r="C5" s="169"/>
      <c r="D5" s="168"/>
      <c r="E5" s="168"/>
    </row>
    <row r="6" spans="1:6" ht="24.75" customHeight="1" x14ac:dyDescent="0.25">
      <c r="A6" s="84" t="s">
        <v>6</v>
      </c>
      <c r="B6" s="85" t="s">
        <v>0</v>
      </c>
      <c r="C6" s="85" t="s">
        <v>39</v>
      </c>
      <c r="D6" s="85" t="s">
        <v>45</v>
      </c>
      <c r="E6" s="85" t="s">
        <v>1</v>
      </c>
    </row>
    <row r="7" spans="1:6" ht="24.75" customHeight="1" x14ac:dyDescent="0.25">
      <c r="A7" s="49" t="s">
        <v>16</v>
      </c>
      <c r="B7" s="86" t="s">
        <v>5</v>
      </c>
      <c r="C7" s="86"/>
      <c r="D7" s="32"/>
      <c r="E7" s="32"/>
    </row>
    <row r="8" spans="1:6" ht="23.25" customHeight="1" x14ac:dyDescent="0.25">
      <c r="A8" s="48">
        <v>1</v>
      </c>
      <c r="B8" s="48" t="s">
        <v>17</v>
      </c>
      <c r="C8" s="48"/>
      <c r="D8" s="105">
        <v>30000000</v>
      </c>
      <c r="E8" s="32"/>
      <c r="F8" s="39" t="s">
        <v>89</v>
      </c>
    </row>
    <row r="9" spans="1:6" ht="23.25" customHeight="1" x14ac:dyDescent="0.25">
      <c r="A9" s="48">
        <v>2</v>
      </c>
      <c r="B9" s="48" t="s">
        <v>18</v>
      </c>
      <c r="C9" s="48"/>
      <c r="D9" s="105">
        <v>10000000</v>
      </c>
      <c r="E9" s="32"/>
      <c r="F9" s="39" t="s">
        <v>89</v>
      </c>
    </row>
    <row r="10" spans="1:6" ht="23.25" customHeight="1" x14ac:dyDescent="0.25">
      <c r="A10" s="48">
        <v>3</v>
      </c>
      <c r="B10" s="48" t="s">
        <v>19</v>
      </c>
      <c r="C10" s="48"/>
      <c r="D10" s="105">
        <v>4000000</v>
      </c>
      <c r="E10" s="32"/>
      <c r="F10" s="39" t="s">
        <v>89</v>
      </c>
    </row>
    <row r="11" spans="1:6" ht="23.25" customHeight="1" x14ac:dyDescent="0.25">
      <c r="A11" s="48">
        <v>4</v>
      </c>
      <c r="B11" s="48" t="s">
        <v>20</v>
      </c>
      <c r="C11" s="48"/>
      <c r="D11" s="105">
        <v>10000000</v>
      </c>
      <c r="E11" s="32"/>
      <c r="F11" s="39" t="s">
        <v>89</v>
      </c>
    </row>
    <row r="12" spans="1:6" ht="45" x14ac:dyDescent="0.25">
      <c r="A12" s="87">
        <v>5</v>
      </c>
      <c r="B12" s="48" t="s">
        <v>35</v>
      </c>
      <c r="C12" s="88" t="s">
        <v>56</v>
      </c>
      <c r="D12" s="89">
        <v>99000000</v>
      </c>
      <c r="E12" s="49" t="s">
        <v>40</v>
      </c>
      <c r="F12" s="90" t="s">
        <v>90</v>
      </c>
    </row>
    <row r="13" spans="1:6" ht="24.75" customHeight="1" x14ac:dyDescent="0.25">
      <c r="A13" s="49" t="s">
        <v>21</v>
      </c>
      <c r="B13" s="86" t="s">
        <v>7</v>
      </c>
      <c r="C13" s="86"/>
      <c r="D13" s="32"/>
      <c r="E13" s="32"/>
    </row>
    <row r="14" spans="1:6" ht="16.5" customHeight="1" x14ac:dyDescent="0.25">
      <c r="A14" s="48">
        <v>1</v>
      </c>
      <c r="B14" s="48" t="s">
        <v>25</v>
      </c>
      <c r="C14" s="48"/>
      <c r="D14" s="105">
        <v>3000000</v>
      </c>
      <c r="E14" s="32"/>
      <c r="F14" s="39" t="s">
        <v>89</v>
      </c>
    </row>
    <row r="15" spans="1:6" ht="33" x14ac:dyDescent="0.25">
      <c r="A15" s="31">
        <v>2</v>
      </c>
      <c r="B15" s="40" t="s">
        <v>66</v>
      </c>
      <c r="C15" s="41"/>
      <c r="D15" s="22">
        <v>5000000</v>
      </c>
      <c r="E15" s="91"/>
      <c r="F15" s="39" t="s">
        <v>89</v>
      </c>
    </row>
    <row r="16" spans="1:6" ht="24.75" customHeight="1" x14ac:dyDescent="0.25">
      <c r="A16" s="49" t="s">
        <v>22</v>
      </c>
      <c r="B16" s="86" t="s">
        <v>12</v>
      </c>
      <c r="C16" s="86"/>
      <c r="D16" s="32"/>
      <c r="E16" s="49"/>
    </row>
    <row r="17" spans="1:7" ht="33" x14ac:dyDescent="0.25">
      <c r="A17" s="48">
        <v>1</v>
      </c>
      <c r="B17" s="36" t="s">
        <v>27</v>
      </c>
      <c r="C17" s="36"/>
      <c r="D17" s="105">
        <v>5000000</v>
      </c>
      <c r="E17" s="49"/>
      <c r="F17" s="39" t="s">
        <v>89</v>
      </c>
    </row>
    <row r="18" spans="1:7" ht="22.5" customHeight="1" x14ac:dyDescent="0.25">
      <c r="A18" s="48">
        <v>2</v>
      </c>
      <c r="B18" s="48" t="s">
        <v>24</v>
      </c>
      <c r="C18" s="48"/>
      <c r="D18" s="105">
        <v>5000000</v>
      </c>
      <c r="E18" s="49"/>
      <c r="F18" s="39" t="s">
        <v>89</v>
      </c>
    </row>
    <row r="19" spans="1:7" ht="35.25" customHeight="1" x14ac:dyDescent="0.25">
      <c r="A19" s="48">
        <v>3</v>
      </c>
      <c r="B19" s="36" t="s">
        <v>43</v>
      </c>
      <c r="C19" s="36"/>
      <c r="D19" s="105">
        <v>5000000</v>
      </c>
      <c r="E19" s="49"/>
      <c r="F19" s="39" t="s">
        <v>89</v>
      </c>
    </row>
    <row r="20" spans="1:7" ht="23.25" customHeight="1" x14ac:dyDescent="0.25">
      <c r="A20" s="48">
        <v>4</v>
      </c>
      <c r="B20" s="48" t="s">
        <v>31</v>
      </c>
      <c r="C20" s="48"/>
      <c r="D20" s="32">
        <v>5000000</v>
      </c>
      <c r="E20" s="32" t="s">
        <v>33</v>
      </c>
      <c r="F20" s="39" t="s">
        <v>89</v>
      </c>
    </row>
    <row r="21" spans="1:7" ht="23.25" customHeight="1" x14ac:dyDescent="0.25">
      <c r="A21" s="48">
        <v>5</v>
      </c>
      <c r="B21" s="48" t="s">
        <v>32</v>
      </c>
      <c r="C21" s="48"/>
      <c r="D21" s="105">
        <v>5000000</v>
      </c>
      <c r="E21" s="32" t="s">
        <v>68</v>
      </c>
      <c r="F21" s="39" t="s">
        <v>89</v>
      </c>
    </row>
    <row r="22" spans="1:7" ht="35.25" customHeight="1" x14ac:dyDescent="0.25">
      <c r="A22" s="48">
        <v>6</v>
      </c>
      <c r="B22" s="36" t="s">
        <v>34</v>
      </c>
      <c r="C22" s="36"/>
      <c r="D22" s="32">
        <v>5000000</v>
      </c>
      <c r="E22" s="32" t="s">
        <v>33</v>
      </c>
      <c r="F22" s="39" t="s">
        <v>89</v>
      </c>
    </row>
    <row r="23" spans="1:7" ht="24.75" customHeight="1" x14ac:dyDescent="0.25">
      <c r="A23" s="49" t="s">
        <v>23</v>
      </c>
      <c r="B23" s="86" t="s">
        <v>74</v>
      </c>
      <c r="C23" s="86"/>
      <c r="D23" s="32"/>
      <c r="E23" s="32"/>
    </row>
    <row r="24" spans="1:7" ht="33" x14ac:dyDescent="0.25">
      <c r="A24" s="87">
        <v>1</v>
      </c>
      <c r="B24" s="36" t="s">
        <v>36</v>
      </c>
      <c r="C24" s="92"/>
      <c r="D24" s="54">
        <v>45000000</v>
      </c>
      <c r="E24" s="93" t="s">
        <v>37</v>
      </c>
      <c r="F24" s="90" t="s">
        <v>90</v>
      </c>
    </row>
    <row r="25" spans="1:7" ht="37.5" customHeight="1" x14ac:dyDescent="0.25">
      <c r="A25" s="87">
        <v>2</v>
      </c>
      <c r="B25" s="45" t="s">
        <v>38</v>
      </c>
      <c r="C25" s="94" t="s">
        <v>57</v>
      </c>
      <c r="D25" s="95">
        <v>30000000</v>
      </c>
      <c r="E25" s="49" t="s">
        <v>41</v>
      </c>
      <c r="F25" s="90" t="s">
        <v>90</v>
      </c>
    </row>
    <row r="26" spans="1:7" x14ac:dyDescent="0.25">
      <c r="A26" s="31"/>
      <c r="B26" s="36" t="s">
        <v>38</v>
      </c>
      <c r="C26" s="40"/>
      <c r="D26" s="22">
        <v>2000000</v>
      </c>
      <c r="E26" s="34"/>
      <c r="F26" s="39" t="s">
        <v>89</v>
      </c>
    </row>
    <row r="27" spans="1:7" ht="24.75" customHeight="1" x14ac:dyDescent="0.25">
      <c r="A27" s="49" t="s">
        <v>76</v>
      </c>
      <c r="B27" s="86" t="s">
        <v>75</v>
      </c>
      <c r="C27" s="86"/>
      <c r="D27" s="32"/>
      <c r="E27" s="32"/>
    </row>
    <row r="28" spans="1:7" ht="21.75" customHeight="1" x14ac:dyDescent="0.25">
      <c r="A28" s="87">
        <v>1</v>
      </c>
      <c r="B28" s="48" t="s">
        <v>58</v>
      </c>
      <c r="C28" s="48"/>
      <c r="D28" s="105">
        <v>10000000</v>
      </c>
      <c r="E28" s="32"/>
      <c r="F28" s="39" t="s">
        <v>89</v>
      </c>
    </row>
    <row r="29" spans="1:7" ht="24.75" customHeight="1" x14ac:dyDescent="0.25">
      <c r="A29" s="49" t="s">
        <v>77</v>
      </c>
      <c r="B29" s="86" t="s">
        <v>13</v>
      </c>
      <c r="C29" s="86"/>
      <c r="D29" s="32"/>
      <c r="E29" s="32"/>
    </row>
    <row r="30" spans="1:7" ht="32.25" customHeight="1" x14ac:dyDescent="0.25">
      <c r="A30" s="87">
        <v>1</v>
      </c>
      <c r="B30" s="36" t="s">
        <v>8</v>
      </c>
      <c r="C30" s="36"/>
      <c r="D30" s="32">
        <v>20000000</v>
      </c>
      <c r="E30" s="32" t="s">
        <v>15</v>
      </c>
      <c r="F30" s="39" t="s">
        <v>91</v>
      </c>
      <c r="G30" s="96" t="s">
        <v>104</v>
      </c>
    </row>
    <row r="31" spans="1:7" ht="33" x14ac:dyDescent="0.25">
      <c r="A31" s="87">
        <v>2</v>
      </c>
      <c r="B31" s="36" t="s">
        <v>28</v>
      </c>
      <c r="C31" s="48"/>
      <c r="D31" s="105">
        <v>3000000</v>
      </c>
      <c r="E31" s="32"/>
      <c r="F31" s="39" t="s">
        <v>89</v>
      </c>
    </row>
    <row r="32" spans="1:7" ht="21" customHeight="1" x14ac:dyDescent="0.25">
      <c r="A32" s="87">
        <v>3</v>
      </c>
      <c r="B32" s="48" t="s">
        <v>10</v>
      </c>
      <c r="C32" s="48"/>
      <c r="D32" s="105">
        <v>2000000</v>
      </c>
      <c r="E32" s="32"/>
      <c r="F32" s="39" t="s">
        <v>89</v>
      </c>
    </row>
    <row r="33" spans="1:7" ht="33" x14ac:dyDescent="0.25">
      <c r="A33" s="87">
        <v>4</v>
      </c>
      <c r="B33" s="36" t="s">
        <v>29</v>
      </c>
      <c r="C33" s="48"/>
      <c r="D33" s="105">
        <v>3000000</v>
      </c>
      <c r="E33" s="32"/>
      <c r="F33" s="39" t="s">
        <v>89</v>
      </c>
    </row>
    <row r="34" spans="1:7" ht="33" x14ac:dyDescent="0.25">
      <c r="A34" s="87">
        <v>5</v>
      </c>
      <c r="B34" s="36" t="s">
        <v>11</v>
      </c>
      <c r="C34" s="36"/>
      <c r="D34" s="105">
        <v>5000000</v>
      </c>
      <c r="E34" s="32"/>
      <c r="F34" s="39" t="s">
        <v>89</v>
      </c>
    </row>
    <row r="35" spans="1:7" ht="33" x14ac:dyDescent="0.25">
      <c r="A35" s="87">
        <v>6</v>
      </c>
      <c r="B35" s="36" t="s">
        <v>30</v>
      </c>
      <c r="C35" s="36"/>
      <c r="D35" s="32">
        <v>5000000</v>
      </c>
      <c r="E35" s="32" t="s">
        <v>15</v>
      </c>
      <c r="F35" s="39" t="s">
        <v>91</v>
      </c>
      <c r="G35" s="110">
        <v>42325</v>
      </c>
    </row>
    <row r="36" spans="1:7" ht="22.5" customHeight="1" x14ac:dyDescent="0.25">
      <c r="A36" s="87">
        <v>7</v>
      </c>
      <c r="B36" s="48" t="s">
        <v>9</v>
      </c>
      <c r="C36" s="48"/>
      <c r="D36" s="32">
        <v>15000000</v>
      </c>
      <c r="E36" s="32" t="s">
        <v>101</v>
      </c>
      <c r="F36" s="39" t="s">
        <v>91</v>
      </c>
      <c r="G36" s="96" t="s">
        <v>102</v>
      </c>
    </row>
    <row r="37" spans="1:7" ht="22.5" customHeight="1" x14ac:dyDescent="0.25">
      <c r="A37" s="87">
        <v>8</v>
      </c>
      <c r="B37" s="48" t="s">
        <v>51</v>
      </c>
      <c r="C37" s="48"/>
      <c r="D37" s="32">
        <v>39000000</v>
      </c>
      <c r="E37" s="32" t="s">
        <v>49</v>
      </c>
      <c r="F37" s="39" t="s">
        <v>91</v>
      </c>
    </row>
    <row r="38" spans="1:7" ht="33" x14ac:dyDescent="0.25">
      <c r="A38" s="87">
        <v>9</v>
      </c>
      <c r="B38" s="36" t="s">
        <v>14</v>
      </c>
      <c r="C38" s="36"/>
      <c r="D38" s="32">
        <v>20000000</v>
      </c>
      <c r="E38" s="32" t="s">
        <v>101</v>
      </c>
      <c r="F38" s="39" t="s">
        <v>91</v>
      </c>
    </row>
    <row r="39" spans="1:7" ht="49.5" x14ac:dyDescent="0.25">
      <c r="A39" s="87">
        <v>10</v>
      </c>
      <c r="B39" s="36" t="s">
        <v>44</v>
      </c>
      <c r="C39" s="40"/>
      <c r="D39" s="54">
        <v>2000000</v>
      </c>
      <c r="E39" s="34" t="s">
        <v>48</v>
      </c>
      <c r="F39" s="39" t="s">
        <v>89</v>
      </c>
    </row>
    <row r="40" spans="1:7" ht="33" x14ac:dyDescent="0.25">
      <c r="A40" s="87">
        <v>11</v>
      </c>
      <c r="B40" s="40" t="s">
        <v>46</v>
      </c>
      <c r="C40" s="41"/>
      <c r="D40" s="22">
        <v>5000000</v>
      </c>
      <c r="E40" s="91"/>
      <c r="F40" s="39" t="s">
        <v>89</v>
      </c>
    </row>
    <row r="41" spans="1:7" x14ac:dyDescent="0.25">
      <c r="A41" s="87">
        <v>12</v>
      </c>
      <c r="B41" s="45" t="s">
        <v>50</v>
      </c>
      <c r="C41" s="74"/>
      <c r="D41" s="97">
        <v>10000000</v>
      </c>
      <c r="E41" s="34" t="s">
        <v>101</v>
      </c>
      <c r="F41" s="39" t="s">
        <v>91</v>
      </c>
      <c r="G41" s="96" t="s">
        <v>103</v>
      </c>
    </row>
    <row r="42" spans="1:7" x14ac:dyDescent="0.25">
      <c r="A42" s="87">
        <v>13</v>
      </c>
      <c r="B42" s="36" t="s">
        <v>59</v>
      </c>
      <c r="C42" s="40"/>
      <c r="D42" s="22">
        <v>3000000</v>
      </c>
      <c r="E42" s="34"/>
      <c r="F42" s="39" t="s">
        <v>89</v>
      </c>
    </row>
    <row r="43" spans="1:7" x14ac:dyDescent="0.25">
      <c r="A43" s="87">
        <v>14</v>
      </c>
      <c r="B43" s="40" t="s">
        <v>61</v>
      </c>
      <c r="C43" s="41" t="s">
        <v>60</v>
      </c>
      <c r="D43" s="54"/>
      <c r="E43" s="91"/>
    </row>
    <row r="44" spans="1:7" ht="33" x14ac:dyDescent="0.25">
      <c r="A44" s="87">
        <v>15</v>
      </c>
      <c r="B44" s="45" t="s">
        <v>63</v>
      </c>
      <c r="C44" s="74"/>
      <c r="D44" s="23">
        <v>5000000</v>
      </c>
      <c r="E44" s="34"/>
      <c r="F44" s="39" t="s">
        <v>89</v>
      </c>
    </row>
    <row r="45" spans="1:7" ht="35.25" customHeight="1" x14ac:dyDescent="0.25">
      <c r="A45" s="87">
        <v>16</v>
      </c>
      <c r="B45" s="40" t="s">
        <v>64</v>
      </c>
      <c r="C45" s="40"/>
      <c r="D45" s="106">
        <v>10000000</v>
      </c>
      <c r="E45" s="76"/>
      <c r="F45" s="39" t="s">
        <v>89</v>
      </c>
    </row>
    <row r="46" spans="1:7" x14ac:dyDescent="0.25">
      <c r="A46" s="87">
        <v>17</v>
      </c>
      <c r="B46" s="36" t="s">
        <v>65</v>
      </c>
      <c r="C46" s="40"/>
      <c r="D46" s="22">
        <v>2000000</v>
      </c>
      <c r="E46" s="34"/>
      <c r="F46" s="39" t="s">
        <v>89</v>
      </c>
    </row>
    <row r="47" spans="1:7" x14ac:dyDescent="0.25">
      <c r="A47" s="87">
        <v>18</v>
      </c>
      <c r="B47" s="45" t="s">
        <v>67</v>
      </c>
      <c r="C47" s="74"/>
      <c r="D47" s="107">
        <v>2000000</v>
      </c>
      <c r="E47" s="34"/>
      <c r="F47" s="39" t="s">
        <v>89</v>
      </c>
    </row>
    <row r="48" spans="1:7" ht="33" x14ac:dyDescent="0.25">
      <c r="A48" s="87">
        <v>19</v>
      </c>
      <c r="B48" s="40" t="s">
        <v>70</v>
      </c>
      <c r="C48" s="74"/>
      <c r="D48" s="108">
        <v>3000000</v>
      </c>
      <c r="E48" s="34"/>
      <c r="F48" s="39" t="s">
        <v>89</v>
      </c>
    </row>
    <row r="49" spans="1:6" ht="33" x14ac:dyDescent="0.25">
      <c r="A49" s="87">
        <v>20</v>
      </c>
      <c r="B49" s="45" t="s">
        <v>73</v>
      </c>
      <c r="C49" s="74"/>
      <c r="D49" s="109">
        <v>3000000</v>
      </c>
      <c r="E49" s="34"/>
      <c r="F49" s="39" t="s">
        <v>89</v>
      </c>
    </row>
    <row r="50" spans="1:6" x14ac:dyDescent="0.25">
      <c r="A50" s="87">
        <v>21</v>
      </c>
      <c r="B50" s="36" t="s">
        <v>80</v>
      </c>
      <c r="C50" s="40"/>
      <c r="D50" s="22">
        <v>5000000</v>
      </c>
      <c r="E50" s="34"/>
      <c r="F50" s="39" t="s">
        <v>89</v>
      </c>
    </row>
    <row r="51" spans="1:6" ht="33" x14ac:dyDescent="0.25">
      <c r="A51" s="87">
        <v>22</v>
      </c>
      <c r="B51" s="45" t="s">
        <v>81</v>
      </c>
      <c r="C51" s="74"/>
      <c r="D51" s="23">
        <v>2000000</v>
      </c>
      <c r="E51" s="34"/>
      <c r="F51" s="39" t="s">
        <v>89</v>
      </c>
    </row>
    <row r="52" spans="1:6" ht="33" x14ac:dyDescent="0.25">
      <c r="A52" s="87">
        <v>23</v>
      </c>
      <c r="B52" s="40" t="s">
        <v>82</v>
      </c>
      <c r="C52" s="75"/>
      <c r="D52" s="106">
        <v>1500000</v>
      </c>
      <c r="E52" s="76"/>
      <c r="F52" s="39" t="s">
        <v>89</v>
      </c>
    </row>
    <row r="53" spans="1:6" x14ac:dyDescent="0.25">
      <c r="A53" s="87">
        <v>24</v>
      </c>
      <c r="B53" s="40" t="s">
        <v>84</v>
      </c>
      <c r="C53" s="75"/>
      <c r="D53" s="106">
        <v>5000000</v>
      </c>
      <c r="E53" s="76"/>
      <c r="F53" s="39" t="s">
        <v>89</v>
      </c>
    </row>
    <row r="54" spans="1:6" x14ac:dyDescent="0.25">
      <c r="A54" s="31"/>
      <c r="B54" s="36" t="s">
        <v>100</v>
      </c>
      <c r="C54" s="40"/>
      <c r="D54" s="22">
        <v>2000000</v>
      </c>
      <c r="E54" s="34"/>
      <c r="F54" s="39" t="s">
        <v>89</v>
      </c>
    </row>
    <row r="55" spans="1:6" ht="24.75" customHeight="1" x14ac:dyDescent="0.25">
      <c r="A55" s="48"/>
      <c r="B55" s="48"/>
      <c r="C55" s="32">
        <v>600000000</v>
      </c>
      <c r="D55" s="33">
        <f>SUM(D8:D54)</f>
        <v>450500000</v>
      </c>
      <c r="E55" s="32"/>
    </row>
    <row r="56" spans="1:6" ht="21.75" customHeight="1" x14ac:dyDescent="0.25">
      <c r="A56" s="75"/>
      <c r="B56" s="86"/>
      <c r="C56" s="163">
        <f>C55+D55</f>
        <v>1050500000</v>
      </c>
      <c r="D56" s="164"/>
      <c r="E56" s="75"/>
    </row>
    <row r="57" spans="1:6" ht="17.25" x14ac:dyDescent="0.3">
      <c r="D57" s="98" t="s">
        <v>83</v>
      </c>
    </row>
    <row r="58" spans="1:6" x14ac:dyDescent="0.25">
      <c r="D58" s="99" t="s">
        <v>2</v>
      </c>
    </row>
    <row r="60" spans="1:6" x14ac:dyDescent="0.25">
      <c r="B60" s="39" t="s">
        <v>88</v>
      </c>
    </row>
    <row r="61" spans="1:6" x14ac:dyDescent="0.25">
      <c r="B61" s="39" t="s">
        <v>94</v>
      </c>
      <c r="C61" s="100">
        <f>165500000+D54</f>
        <v>167500000</v>
      </c>
    </row>
    <row r="62" spans="1:6" x14ac:dyDescent="0.25">
      <c r="B62" s="39" t="s">
        <v>92</v>
      </c>
      <c r="C62" s="101">
        <f>C61-C63</f>
        <v>157500000</v>
      </c>
    </row>
    <row r="63" spans="1:6" x14ac:dyDescent="0.25">
      <c r="B63" s="39" t="s">
        <v>93</v>
      </c>
      <c r="C63" s="101">
        <v>10000000</v>
      </c>
    </row>
    <row r="64" spans="1:6" x14ac:dyDescent="0.25">
      <c r="B64" s="39" t="s">
        <v>95</v>
      </c>
      <c r="C64" s="100">
        <v>109000000</v>
      </c>
    </row>
    <row r="65" spans="1:3" x14ac:dyDescent="0.25">
      <c r="B65" s="39" t="s">
        <v>96</v>
      </c>
      <c r="C65" s="101">
        <v>25000000</v>
      </c>
    </row>
    <row r="66" spans="1:3" x14ac:dyDescent="0.25">
      <c r="B66" s="39" t="s">
        <v>97</v>
      </c>
      <c r="C66" s="102">
        <f>C64-C65</f>
        <v>84000000</v>
      </c>
    </row>
    <row r="67" spans="1:3" x14ac:dyDescent="0.25">
      <c r="B67" s="39" t="s">
        <v>98</v>
      </c>
      <c r="C67" s="100">
        <v>174000000</v>
      </c>
    </row>
    <row r="69" spans="1:3" x14ac:dyDescent="0.25">
      <c r="B69" s="39" t="s">
        <v>99</v>
      </c>
      <c r="C69" s="103">
        <f>C61+C64+C67</f>
        <v>450500000</v>
      </c>
    </row>
    <row r="74" spans="1:3" x14ac:dyDescent="0.25">
      <c r="A74" s="39">
        <f>A53+A28+A25+A22+A14+A12</f>
        <v>39</v>
      </c>
      <c r="C74" s="104" t="e">
        <f>#REF!+#REF!+#REF!+#REF!+#REF!+#REF!</f>
        <v>#REF!</v>
      </c>
    </row>
  </sheetData>
  <autoFilter ref="A6:F58"/>
  <mergeCells count="5">
    <mergeCell ref="C56:D56"/>
    <mergeCell ref="B4:E4"/>
    <mergeCell ref="A2:B2"/>
    <mergeCell ref="A1:B1"/>
    <mergeCell ref="B5:E5"/>
  </mergeCells>
  <phoneticPr fontId="6" type="noConversion"/>
  <pageMargins left="0.2" right="0.2" top="0.5" bottom="0.5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21" workbookViewId="0">
      <selection activeCell="B52" sqref="B52"/>
    </sheetView>
  </sheetViews>
  <sheetFormatPr defaultRowHeight="16.5" x14ac:dyDescent="0.25"/>
  <cols>
    <col min="1" max="1" width="6.42578125" style="1" customWidth="1"/>
    <col min="2" max="2" width="44.5703125" style="1" customWidth="1"/>
    <col min="3" max="3" width="16.5703125" style="1" customWidth="1"/>
    <col min="4" max="4" width="14.42578125" style="1" customWidth="1"/>
    <col min="5" max="5" width="17.5703125" style="1" customWidth="1"/>
    <col min="6" max="6" width="19.85546875" style="1" customWidth="1"/>
    <col min="7" max="16384" width="9.140625" style="1"/>
  </cols>
  <sheetData>
    <row r="1" spans="1:6" x14ac:dyDescent="0.25">
      <c r="A1" s="153" t="s">
        <v>3</v>
      </c>
      <c r="B1" s="153"/>
      <c r="C1" s="11"/>
    </row>
    <row r="2" spans="1:6" x14ac:dyDescent="0.25">
      <c r="A2" s="160" t="s">
        <v>4</v>
      </c>
      <c r="B2" s="160"/>
      <c r="C2" s="10"/>
    </row>
    <row r="5" spans="1:6" ht="39" customHeight="1" x14ac:dyDescent="0.3">
      <c r="B5" s="156" t="s">
        <v>42</v>
      </c>
      <c r="C5" s="156"/>
      <c r="D5" s="156"/>
      <c r="E5" s="156"/>
      <c r="F5" s="29"/>
    </row>
    <row r="6" spans="1:6" ht="21.75" customHeight="1" x14ac:dyDescent="0.25">
      <c r="B6" s="158" t="s">
        <v>87</v>
      </c>
      <c r="C6" s="158"/>
      <c r="D6" s="158"/>
      <c r="E6" s="158"/>
      <c r="F6" s="30"/>
    </row>
    <row r="7" spans="1:6" ht="24.75" customHeight="1" x14ac:dyDescent="0.25">
      <c r="A7" s="4" t="s">
        <v>6</v>
      </c>
      <c r="B7" s="5" t="s">
        <v>0</v>
      </c>
      <c r="C7" s="5" t="s">
        <v>39</v>
      </c>
      <c r="D7" s="5" t="s">
        <v>45</v>
      </c>
      <c r="E7" s="5" t="s">
        <v>1</v>
      </c>
      <c r="F7" s="5" t="s">
        <v>1</v>
      </c>
    </row>
    <row r="8" spans="1:6" ht="45" x14ac:dyDescent="0.25">
      <c r="A8" s="18">
        <v>1</v>
      </c>
      <c r="B8" s="17" t="s">
        <v>35</v>
      </c>
      <c r="C8" s="27" t="s">
        <v>56</v>
      </c>
      <c r="D8" s="19">
        <v>99000000</v>
      </c>
      <c r="E8" s="21" t="s">
        <v>52</v>
      </c>
      <c r="F8" s="14" t="s">
        <v>40</v>
      </c>
    </row>
    <row r="9" spans="1:6" ht="33" x14ac:dyDescent="0.25">
      <c r="A9" s="18">
        <v>2</v>
      </c>
      <c r="B9" s="13" t="s">
        <v>36</v>
      </c>
      <c r="C9" s="13"/>
      <c r="D9" s="25">
        <v>45000000</v>
      </c>
      <c r="E9" s="21" t="s">
        <v>71</v>
      </c>
      <c r="F9" s="26" t="s">
        <v>37</v>
      </c>
    </row>
    <row r="10" spans="1:6" ht="49.5" x14ac:dyDescent="0.25">
      <c r="A10" s="18">
        <v>3</v>
      </c>
      <c r="B10" s="17" t="s">
        <v>51</v>
      </c>
      <c r="C10" s="17"/>
      <c r="D10" s="16">
        <v>39000000</v>
      </c>
      <c r="E10" s="21" t="s">
        <v>62</v>
      </c>
      <c r="F10" s="16" t="s">
        <v>49</v>
      </c>
    </row>
    <row r="11" spans="1:6" ht="45" x14ac:dyDescent="0.25">
      <c r="A11" s="18">
        <v>5</v>
      </c>
      <c r="B11" s="13" t="s">
        <v>38</v>
      </c>
      <c r="C11" s="28" t="s">
        <v>57</v>
      </c>
      <c r="D11" s="24">
        <f>30000000+2000000</f>
        <v>32000000</v>
      </c>
      <c r="E11" s="21" t="s">
        <v>71</v>
      </c>
      <c r="F11" s="26" t="s">
        <v>85</v>
      </c>
    </row>
    <row r="12" spans="1:6" x14ac:dyDescent="0.25">
      <c r="A12" s="18">
        <v>4</v>
      </c>
      <c r="B12" s="17" t="s">
        <v>17</v>
      </c>
      <c r="C12" s="17"/>
      <c r="D12" s="16">
        <v>30000000</v>
      </c>
      <c r="E12" s="16" t="s">
        <v>52</v>
      </c>
      <c r="F12" s="16"/>
    </row>
    <row r="13" spans="1:6" ht="33" x14ac:dyDescent="0.25">
      <c r="A13" s="18">
        <v>6</v>
      </c>
      <c r="B13" s="13" t="s">
        <v>8</v>
      </c>
      <c r="C13" s="13"/>
      <c r="D13" s="16">
        <v>20000000</v>
      </c>
      <c r="E13" s="21" t="s">
        <v>55</v>
      </c>
      <c r="F13" s="16" t="s">
        <v>78</v>
      </c>
    </row>
    <row r="14" spans="1:6" ht="33" x14ac:dyDescent="0.25">
      <c r="A14" s="18">
        <v>7</v>
      </c>
      <c r="B14" s="13" t="s">
        <v>14</v>
      </c>
      <c r="C14" s="13"/>
      <c r="D14" s="16">
        <v>20000000</v>
      </c>
      <c r="E14" s="21" t="s">
        <v>55</v>
      </c>
      <c r="F14" s="16" t="s">
        <v>49</v>
      </c>
    </row>
    <row r="15" spans="1:6" ht="28.5" customHeight="1" x14ac:dyDescent="0.25">
      <c r="A15" s="18">
        <v>8</v>
      </c>
      <c r="B15" s="17" t="s">
        <v>9</v>
      </c>
      <c r="C15" s="17"/>
      <c r="D15" s="16">
        <v>15000000</v>
      </c>
      <c r="E15" s="21" t="s">
        <v>55</v>
      </c>
      <c r="F15" s="16" t="s">
        <v>49</v>
      </c>
    </row>
    <row r="16" spans="1:6" ht="24.75" customHeight="1" x14ac:dyDescent="0.25">
      <c r="A16" s="18">
        <v>9</v>
      </c>
      <c r="B16" s="17" t="s">
        <v>18</v>
      </c>
      <c r="C16" s="17"/>
      <c r="D16" s="16">
        <v>10000000</v>
      </c>
      <c r="E16" s="16" t="s">
        <v>52</v>
      </c>
      <c r="F16" s="16"/>
    </row>
    <row r="17" spans="1:6" ht="24.75" customHeight="1" x14ac:dyDescent="0.25">
      <c r="A17" s="18">
        <v>10</v>
      </c>
      <c r="B17" s="17" t="s">
        <v>20</v>
      </c>
      <c r="C17" s="17"/>
      <c r="D17" s="16">
        <v>10000000</v>
      </c>
      <c r="E17" s="16" t="s">
        <v>52</v>
      </c>
      <c r="F17" s="16"/>
    </row>
    <row r="18" spans="1:6" ht="36.75" customHeight="1" x14ac:dyDescent="0.25">
      <c r="A18" s="18">
        <v>11</v>
      </c>
      <c r="B18" s="17" t="s">
        <v>58</v>
      </c>
      <c r="C18" s="17"/>
      <c r="D18" s="16">
        <v>10000000</v>
      </c>
      <c r="E18" s="21" t="s">
        <v>72</v>
      </c>
      <c r="F18" s="16"/>
    </row>
    <row r="19" spans="1:6" s="39" customFormat="1" ht="33" x14ac:dyDescent="0.25">
      <c r="A19" s="18">
        <v>12</v>
      </c>
      <c r="B19" s="36" t="s">
        <v>50</v>
      </c>
      <c r="C19" s="37"/>
      <c r="D19" s="38">
        <v>10000000</v>
      </c>
      <c r="E19" s="34" t="s">
        <v>55</v>
      </c>
      <c r="F19" s="34" t="s">
        <v>49</v>
      </c>
    </row>
    <row r="20" spans="1:6" s="39" customFormat="1" ht="33" x14ac:dyDescent="0.25">
      <c r="A20" s="18">
        <v>13</v>
      </c>
      <c r="B20" s="40" t="s">
        <v>64</v>
      </c>
      <c r="C20" s="41"/>
      <c r="D20" s="42">
        <v>10000000</v>
      </c>
      <c r="E20" s="43" t="s">
        <v>55</v>
      </c>
      <c r="F20" s="44"/>
    </row>
    <row r="21" spans="1:6" s="39" customFormat="1" ht="33" x14ac:dyDescent="0.25">
      <c r="A21" s="18">
        <v>14</v>
      </c>
      <c r="B21" s="45" t="s">
        <v>27</v>
      </c>
      <c r="C21" s="46"/>
      <c r="D21" s="44">
        <v>5000000</v>
      </c>
      <c r="E21" s="44" t="s">
        <v>54</v>
      </c>
      <c r="F21" s="47"/>
    </row>
    <row r="22" spans="1:6" s="39" customFormat="1" ht="24.75" customHeight="1" x14ac:dyDescent="0.25">
      <c r="A22" s="18">
        <v>15</v>
      </c>
      <c r="B22" s="48" t="s">
        <v>24</v>
      </c>
      <c r="C22" s="48"/>
      <c r="D22" s="32">
        <v>5000000</v>
      </c>
      <c r="E22" s="32" t="s">
        <v>54</v>
      </c>
      <c r="F22" s="49"/>
    </row>
    <row r="23" spans="1:6" s="39" customFormat="1" ht="33" x14ac:dyDescent="0.25">
      <c r="A23" s="18">
        <v>16</v>
      </c>
      <c r="B23" s="36" t="s">
        <v>43</v>
      </c>
      <c r="C23" s="36"/>
      <c r="D23" s="32">
        <v>5000000</v>
      </c>
      <c r="E23" s="32" t="s">
        <v>54</v>
      </c>
      <c r="F23" s="49"/>
    </row>
    <row r="24" spans="1:6" s="39" customFormat="1" x14ac:dyDescent="0.25">
      <c r="A24" s="18">
        <v>17</v>
      </c>
      <c r="B24" s="48" t="s">
        <v>31</v>
      </c>
      <c r="C24" s="48"/>
      <c r="D24" s="32">
        <v>5000000</v>
      </c>
      <c r="E24" s="34" t="s">
        <v>54</v>
      </c>
      <c r="F24" s="32" t="s">
        <v>33</v>
      </c>
    </row>
    <row r="25" spans="1:6" s="39" customFormat="1" ht="35.25" customHeight="1" x14ac:dyDescent="0.25">
      <c r="A25" s="18">
        <v>18</v>
      </c>
      <c r="B25" s="48" t="s">
        <v>32</v>
      </c>
      <c r="C25" s="48"/>
      <c r="D25" s="32">
        <v>5000000</v>
      </c>
      <c r="E25" s="34" t="s">
        <v>54</v>
      </c>
      <c r="F25" s="32"/>
    </row>
    <row r="26" spans="1:6" s="39" customFormat="1" ht="33" x14ac:dyDescent="0.25">
      <c r="A26" s="18">
        <v>19</v>
      </c>
      <c r="B26" s="36" t="s">
        <v>34</v>
      </c>
      <c r="C26" s="36"/>
      <c r="D26" s="32">
        <v>5000000</v>
      </c>
      <c r="E26" s="34" t="s">
        <v>54</v>
      </c>
      <c r="F26" s="32" t="s">
        <v>33</v>
      </c>
    </row>
    <row r="27" spans="1:6" s="39" customFormat="1" ht="33" x14ac:dyDescent="0.25">
      <c r="A27" s="18">
        <v>20</v>
      </c>
      <c r="B27" s="36" t="s">
        <v>11</v>
      </c>
      <c r="C27" s="36"/>
      <c r="D27" s="32">
        <v>5000000</v>
      </c>
      <c r="E27" s="34" t="s">
        <v>55</v>
      </c>
      <c r="F27" s="32"/>
    </row>
    <row r="28" spans="1:6" s="39" customFormat="1" ht="33" x14ac:dyDescent="0.25">
      <c r="A28" s="18">
        <v>21</v>
      </c>
      <c r="B28" s="36" t="s">
        <v>30</v>
      </c>
      <c r="C28" s="36"/>
      <c r="D28" s="32">
        <v>5000000</v>
      </c>
      <c r="E28" s="34" t="s">
        <v>55</v>
      </c>
      <c r="F28" s="32" t="s">
        <v>15</v>
      </c>
    </row>
    <row r="29" spans="1:6" s="39" customFormat="1" ht="33" x14ac:dyDescent="0.25">
      <c r="A29" s="18">
        <v>22</v>
      </c>
      <c r="B29" s="40" t="s">
        <v>46</v>
      </c>
      <c r="C29" s="40"/>
      <c r="D29" s="38">
        <v>5000000</v>
      </c>
      <c r="E29" s="34" t="s">
        <v>55</v>
      </c>
      <c r="F29" s="34"/>
    </row>
    <row r="30" spans="1:6" s="39" customFormat="1" ht="33" x14ac:dyDescent="0.25">
      <c r="A30" s="18">
        <v>23</v>
      </c>
      <c r="B30" s="36" t="s">
        <v>63</v>
      </c>
      <c r="C30" s="37"/>
      <c r="D30" s="38">
        <v>5000000</v>
      </c>
      <c r="E30" s="34" t="s">
        <v>55</v>
      </c>
      <c r="F30" s="32"/>
    </row>
    <row r="31" spans="1:6" s="39" customFormat="1" ht="33" x14ac:dyDescent="0.25">
      <c r="A31" s="18">
        <v>24</v>
      </c>
      <c r="B31" s="40" t="s">
        <v>66</v>
      </c>
      <c r="C31" s="40"/>
      <c r="D31" s="38">
        <v>5000000</v>
      </c>
      <c r="E31" s="34" t="s">
        <v>53</v>
      </c>
      <c r="F31" s="32"/>
    </row>
    <row r="32" spans="1:6" x14ac:dyDescent="0.25">
      <c r="A32" s="12">
        <v>1</v>
      </c>
      <c r="B32" s="59" t="s">
        <v>80</v>
      </c>
      <c r="C32" s="60"/>
      <c r="D32" s="61">
        <v>5000000</v>
      </c>
      <c r="E32" s="62"/>
      <c r="F32" s="32"/>
    </row>
    <row r="33" spans="1:6" x14ac:dyDescent="0.25">
      <c r="A33" s="12">
        <v>5</v>
      </c>
      <c r="B33" s="60" t="s">
        <v>84</v>
      </c>
      <c r="C33" s="71"/>
      <c r="D33" s="73">
        <v>5000000</v>
      </c>
      <c r="E33" s="67"/>
      <c r="F33" s="51"/>
    </row>
    <row r="34" spans="1:6" s="39" customFormat="1" x14ac:dyDescent="0.25">
      <c r="A34" s="18">
        <v>25</v>
      </c>
      <c r="B34" s="68" t="s">
        <v>19</v>
      </c>
      <c r="C34" s="52"/>
      <c r="D34" s="53">
        <v>4000000</v>
      </c>
      <c r="E34" s="34" t="s">
        <v>52</v>
      </c>
      <c r="F34" s="32"/>
    </row>
    <row r="35" spans="1:6" s="39" customFormat="1" x14ac:dyDescent="0.25">
      <c r="A35" s="18">
        <v>26</v>
      </c>
      <c r="B35" s="48" t="s">
        <v>25</v>
      </c>
      <c r="C35" s="48"/>
      <c r="D35" s="44">
        <v>3000000</v>
      </c>
      <c r="E35" s="34" t="s">
        <v>53</v>
      </c>
      <c r="F35" s="35"/>
    </row>
    <row r="36" spans="1:6" s="39" customFormat="1" ht="33" x14ac:dyDescent="0.25">
      <c r="A36" s="18">
        <v>27</v>
      </c>
      <c r="B36" s="36" t="s">
        <v>28</v>
      </c>
      <c r="C36" s="50"/>
      <c r="D36" s="44">
        <v>3000000</v>
      </c>
      <c r="E36" s="34" t="s">
        <v>55</v>
      </c>
      <c r="F36" s="35"/>
    </row>
    <row r="37" spans="1:6" s="39" customFormat="1" ht="33" x14ac:dyDescent="0.25">
      <c r="A37" s="18">
        <v>28</v>
      </c>
      <c r="B37" s="45" t="s">
        <v>29</v>
      </c>
      <c r="C37" s="52"/>
      <c r="D37" s="53">
        <v>3000000</v>
      </c>
      <c r="E37" s="34" t="s">
        <v>55</v>
      </c>
      <c r="F37" s="35"/>
    </row>
    <row r="38" spans="1:6" s="39" customFormat="1" ht="33" x14ac:dyDescent="0.25">
      <c r="A38" s="18">
        <v>29</v>
      </c>
      <c r="B38" s="36" t="s">
        <v>59</v>
      </c>
      <c r="C38" s="40"/>
      <c r="D38" s="38">
        <v>3000000</v>
      </c>
      <c r="E38" s="34" t="s">
        <v>55</v>
      </c>
      <c r="F38" s="35"/>
    </row>
    <row r="39" spans="1:6" s="39" customFormat="1" ht="33" x14ac:dyDescent="0.25">
      <c r="A39" s="18">
        <v>30</v>
      </c>
      <c r="B39" s="40" t="s">
        <v>70</v>
      </c>
      <c r="C39" s="70"/>
      <c r="D39" s="54">
        <v>3000000</v>
      </c>
      <c r="E39" s="34" t="s">
        <v>55</v>
      </c>
      <c r="F39" s="35"/>
    </row>
    <row r="40" spans="1:6" s="39" customFormat="1" ht="33" x14ac:dyDescent="0.25">
      <c r="A40" s="18">
        <v>31</v>
      </c>
      <c r="B40" s="36" t="s">
        <v>73</v>
      </c>
      <c r="C40" s="37"/>
      <c r="D40" s="54">
        <v>3000000</v>
      </c>
      <c r="E40" s="34" t="s">
        <v>55</v>
      </c>
      <c r="F40" s="35"/>
    </row>
    <row r="41" spans="1:6" s="39" customFormat="1" ht="33" x14ac:dyDescent="0.25">
      <c r="A41" s="18">
        <v>32</v>
      </c>
      <c r="B41" s="68" t="s">
        <v>10</v>
      </c>
      <c r="C41" s="52"/>
      <c r="D41" s="72">
        <v>2000000</v>
      </c>
      <c r="E41" s="34" t="s">
        <v>55</v>
      </c>
      <c r="F41" s="35"/>
    </row>
    <row r="42" spans="1:6" s="39" customFormat="1" ht="49.5" x14ac:dyDescent="0.25">
      <c r="A42" s="18">
        <v>33</v>
      </c>
      <c r="B42" s="36" t="s">
        <v>44</v>
      </c>
      <c r="C42" s="56"/>
      <c r="D42" s="57">
        <v>2000000</v>
      </c>
      <c r="E42" s="34" t="s">
        <v>55</v>
      </c>
      <c r="F42" s="55" t="s">
        <v>48</v>
      </c>
    </row>
    <row r="43" spans="1:6" s="39" customFormat="1" ht="33" x14ac:dyDescent="0.25">
      <c r="A43" s="18">
        <v>34</v>
      </c>
      <c r="B43" s="69" t="s">
        <v>65</v>
      </c>
      <c r="C43" s="56"/>
      <c r="D43" s="58">
        <v>2000000</v>
      </c>
      <c r="E43" s="34" t="s">
        <v>55</v>
      </c>
      <c r="F43" s="35"/>
    </row>
    <row r="44" spans="1:6" s="39" customFormat="1" ht="33" x14ac:dyDescent="0.25">
      <c r="A44" s="18">
        <v>35</v>
      </c>
      <c r="B44" s="36" t="s">
        <v>67</v>
      </c>
      <c r="C44" s="37"/>
      <c r="D44" s="54">
        <v>2000000</v>
      </c>
      <c r="E44" s="34" t="s">
        <v>55</v>
      </c>
      <c r="F44" s="35"/>
    </row>
    <row r="45" spans="1:6" ht="33" x14ac:dyDescent="0.25">
      <c r="A45" s="12">
        <v>2</v>
      </c>
      <c r="B45" s="63" t="s">
        <v>81</v>
      </c>
      <c r="C45" s="64"/>
      <c r="D45" s="65">
        <v>2000000</v>
      </c>
      <c r="E45" s="62"/>
      <c r="F45" s="35"/>
    </row>
    <row r="46" spans="1:6" ht="33" x14ac:dyDescent="0.25">
      <c r="A46" s="12">
        <v>3</v>
      </c>
      <c r="B46" s="60" t="s">
        <v>82</v>
      </c>
      <c r="C46" s="66"/>
      <c r="D46" s="67">
        <v>1500000</v>
      </c>
      <c r="E46" s="67"/>
      <c r="F46" s="35"/>
    </row>
    <row r="47" spans="1:6" s="39" customFormat="1" ht="66" x14ac:dyDescent="0.25">
      <c r="A47" s="18">
        <v>36</v>
      </c>
      <c r="B47" s="40" t="s">
        <v>61</v>
      </c>
      <c r="C47" s="40" t="s">
        <v>60</v>
      </c>
      <c r="D47" s="38"/>
      <c r="E47" s="34" t="s">
        <v>69</v>
      </c>
      <c r="F47" s="35"/>
    </row>
    <row r="48" spans="1:6" s="39" customFormat="1" x14ac:dyDescent="0.25">
      <c r="A48" s="77"/>
      <c r="B48" s="78" t="s">
        <v>100</v>
      </c>
      <c r="C48" s="79"/>
      <c r="D48" s="80">
        <v>2000000</v>
      </c>
      <c r="E48" s="81"/>
    </row>
    <row r="49" spans="1:6" ht="22.5" customHeight="1" x14ac:dyDescent="0.25">
      <c r="A49" s="31"/>
      <c r="B49" s="15"/>
      <c r="C49" s="33">
        <v>600000000</v>
      </c>
      <c r="D49" s="33">
        <f>SUM(D8:D48)</f>
        <v>450500000</v>
      </c>
      <c r="E49" s="34"/>
      <c r="F49" s="35"/>
    </row>
    <row r="50" spans="1:6" ht="27" customHeight="1" x14ac:dyDescent="0.25">
      <c r="A50" s="2"/>
      <c r="B50" s="14" t="s">
        <v>79</v>
      </c>
      <c r="C50" s="170">
        <f>C49+D49</f>
        <v>1050500000</v>
      </c>
      <c r="D50" s="171"/>
      <c r="E50" s="20"/>
      <c r="F50" s="2"/>
    </row>
    <row r="51" spans="1:6" ht="17.25" x14ac:dyDescent="0.3">
      <c r="D51" s="8" t="s">
        <v>47</v>
      </c>
      <c r="E51" s="8"/>
    </row>
    <row r="52" spans="1:6" x14ac:dyDescent="0.25">
      <c r="D52" s="7" t="s">
        <v>2</v>
      </c>
      <c r="E52" s="7"/>
    </row>
  </sheetData>
  <autoFilter ref="A7:F52"/>
  <mergeCells count="5">
    <mergeCell ref="C50:D50"/>
    <mergeCell ref="A2:B2"/>
    <mergeCell ref="A1:B1"/>
    <mergeCell ref="B5:E5"/>
    <mergeCell ref="B6:E6"/>
  </mergeCells>
  <phoneticPr fontId="6" type="noConversion"/>
  <pageMargins left="0.2" right="0.2" top="0.5" bottom="0.5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40" sqref="F40"/>
    </sheetView>
  </sheetViews>
  <sheetFormatPr defaultRowHeight="12.75" x14ac:dyDescent="0.2"/>
  <sheetData/>
  <phoneticPr fontId="6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40" sqref="F40"/>
    </sheetView>
  </sheetViews>
  <sheetFormatPr defaultRowHeight="12.75" x14ac:dyDescent="0.2"/>
  <sheetData/>
  <phoneticPr fontId="6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MAU</vt:lpstr>
      <vt:lpstr>tu cao xuống 17-18</vt:lpstr>
      <vt:lpstr>TONG HOP2016-2017</vt:lpstr>
      <vt:lpstr>TH2015-2016</vt:lpstr>
      <vt:lpstr>Từ cao xuống thấp2015-2016</vt:lpstr>
      <vt:lpstr>Sheet2</vt:lpstr>
      <vt:lpstr>Sheet3</vt:lpstr>
      <vt:lpstr>'TH2015-2016'!Print_Titles</vt:lpstr>
      <vt:lpstr>'tu cao xuống 17-18'!Print_Titles</vt:lpstr>
      <vt:lpstr>'Từ cao xuống thấp2015-2016'!Print_Titles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Windows User</cp:lastModifiedBy>
  <cp:lastPrinted>2019-10-31T02:19:01Z</cp:lastPrinted>
  <dcterms:created xsi:type="dcterms:W3CDTF">2014-11-10T08:38:57Z</dcterms:created>
  <dcterms:modified xsi:type="dcterms:W3CDTF">2019-11-04T01:09:22Z</dcterms:modified>
</cp:coreProperties>
</file>